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20" windowHeight="9510" activeTab="5"/>
  </bookViews>
  <sheets>
    <sheet name="Sheet1" sheetId="1" r:id="rId1"/>
    <sheet name="Sheet2" sheetId="2" r:id="rId2"/>
    <sheet name="Sheet3" sheetId="3" r:id="rId3"/>
    <sheet name="Variations" sheetId="4" r:id="rId4"/>
    <sheet name="Workings" sheetId="5" r:id="rId5"/>
    <sheet name="Budget 1718" sheetId="6" r:id="rId6"/>
    <sheet name="employee expenses" sheetId="7" r:id="rId7"/>
  </sheets>
  <definedNames>
    <definedName name="_xlnm.Print_Area" localSheetId="3">'Variations'!$A$1:$U$90</definedName>
  </definedNames>
  <calcPr fullCalcOnLoad="1"/>
</workbook>
</file>

<file path=xl/sharedStrings.xml><?xml version="1.0" encoding="utf-8"?>
<sst xmlns="http://schemas.openxmlformats.org/spreadsheetml/2006/main" count="244" uniqueCount="173">
  <si>
    <t>INCOME</t>
  </si>
  <si>
    <t>EXPENDITURE</t>
  </si>
  <si>
    <t>Date</t>
  </si>
  <si>
    <t>ITEM</t>
  </si>
  <si>
    <t>Amount</t>
  </si>
  <si>
    <t>TOTAL RECEIPTS</t>
  </si>
  <si>
    <t>TOTAL</t>
  </si>
  <si>
    <t>TOTAL PAYMENTS</t>
  </si>
  <si>
    <t>MATHRY COMMUNITY COUNCIL</t>
  </si>
  <si>
    <t>Pembrokeshire CC</t>
  </si>
  <si>
    <t>Reconciliation:</t>
  </si>
  <si>
    <t>Insurance</t>
  </si>
  <si>
    <t>EXPLANATION OF SIGNIFICANT VARIANCES</t>
  </si>
  <si>
    <t>April</t>
  </si>
  <si>
    <t>August</t>
  </si>
  <si>
    <t>December</t>
  </si>
  <si>
    <t>Plus receipts</t>
  </si>
  <si>
    <t>Less payments</t>
  </si>
  <si>
    <t>Line in Section 1</t>
  </si>
  <si>
    <t>Variance</t>
  </si>
  <si>
    <t>%</t>
  </si>
  <si>
    <t>Explanation required</t>
  </si>
  <si>
    <t>£</t>
  </si>
  <si>
    <t>Line 3</t>
  </si>
  <si>
    <t>Line 4</t>
  </si>
  <si>
    <t>Line 5</t>
  </si>
  <si>
    <t>Line 6</t>
  </si>
  <si>
    <t>YES</t>
  </si>
  <si>
    <t>Line 8</t>
  </si>
  <si>
    <t>Line 9</t>
  </si>
  <si>
    <t>Line 10</t>
  </si>
  <si>
    <t>Line 12</t>
  </si>
  <si>
    <t>Line 13</t>
  </si>
  <si>
    <t>Reasons</t>
  </si>
  <si>
    <t>Precept</t>
  </si>
  <si>
    <t>WORKINGS UNDERTAKEN TO COMPLETE SECTION 1</t>
  </si>
  <si>
    <t>Balance b/f</t>
  </si>
  <si>
    <t>Other receipts</t>
  </si>
  <si>
    <t>Staff costs</t>
  </si>
  <si>
    <t>Loan interest/capital payments</t>
  </si>
  <si>
    <t>Other payments</t>
  </si>
  <si>
    <t>Balances carried forward</t>
  </si>
  <si>
    <t>Debtors</t>
  </si>
  <si>
    <t>Cash and investments</t>
  </si>
  <si>
    <t>Creditors</t>
  </si>
  <si>
    <t>Balances c/f</t>
  </si>
  <si>
    <t>Fixed assets</t>
  </si>
  <si>
    <t>Borrowing</t>
  </si>
  <si>
    <t>2017/18</t>
  </si>
  <si>
    <t>CLERK'S REMUNERATION</t>
  </si>
  <si>
    <t>Interest</t>
  </si>
  <si>
    <t>Method of payment</t>
  </si>
  <si>
    <t>TFR</t>
  </si>
  <si>
    <t>20th June</t>
  </si>
  <si>
    <t>9th October</t>
  </si>
  <si>
    <t>26th December</t>
  </si>
  <si>
    <t>21st March</t>
  </si>
  <si>
    <t>Reconciled balance brought</t>
  </si>
  <si>
    <t xml:space="preserve"> </t>
  </si>
  <si>
    <t>NO</t>
  </si>
  <si>
    <t>Line 2</t>
  </si>
  <si>
    <t>Line  2</t>
  </si>
  <si>
    <t>2018/19</t>
  </si>
  <si>
    <t xml:space="preserve">S137 PAYMENTS </t>
  </si>
  <si>
    <t>Current a/c as at 31.3.20</t>
  </si>
  <si>
    <t>Deposit a/c as at 31.3.20</t>
  </si>
  <si>
    <t>forward from 2019</t>
  </si>
  <si>
    <t>5th Apr</t>
  </si>
  <si>
    <t>Jon Kellie</t>
  </si>
  <si>
    <t>28th Apr</t>
  </si>
  <si>
    <t>Swalec</t>
  </si>
  <si>
    <t>7th May</t>
  </si>
  <si>
    <t>23rd May</t>
  </si>
  <si>
    <t>Clerk</t>
  </si>
  <si>
    <t>5th Jun</t>
  </si>
  <si>
    <t>6th Jun</t>
  </si>
  <si>
    <t>ICO</t>
  </si>
  <si>
    <t>23rd Jun</t>
  </si>
  <si>
    <t>N Pembs Transport Forum</t>
  </si>
  <si>
    <t>5th Jul</t>
  </si>
  <si>
    <t>17th Jul</t>
  </si>
  <si>
    <t>Michelle Hitches</t>
  </si>
  <si>
    <t>5th Aug</t>
  </si>
  <si>
    <t>18th Aug</t>
  </si>
  <si>
    <t>23rd Aug</t>
  </si>
  <si>
    <t>27th Aug</t>
  </si>
  <si>
    <t>5th Sep</t>
  </si>
  <si>
    <t>24th Sep</t>
  </si>
  <si>
    <t>26th Sep</t>
  </si>
  <si>
    <t>30th Sep</t>
  </si>
  <si>
    <t>7th Oct</t>
  </si>
  <si>
    <t>EPG refund from PCC</t>
  </si>
  <si>
    <t>31st Oct</t>
  </si>
  <si>
    <t>5th Nov</t>
  </si>
  <si>
    <t>1st Nov</t>
  </si>
  <si>
    <t>Greenbarnes (EPG)</t>
  </si>
  <si>
    <t>Pawle &amp; Co (EPG)</t>
  </si>
  <si>
    <t>Zoll (EPG)</t>
  </si>
  <si>
    <t>22nd Nov</t>
  </si>
  <si>
    <t>26th Nov</t>
  </si>
  <si>
    <t>5th Dec</t>
  </si>
  <si>
    <t>18th Dec</t>
  </si>
  <si>
    <t>3rd Feb</t>
  </si>
  <si>
    <t>4th Feb</t>
  </si>
  <si>
    <t>5th Feb</t>
  </si>
  <si>
    <t xml:space="preserve"> Jon Kellie</t>
  </si>
  <si>
    <t>6th Feb</t>
  </si>
  <si>
    <t>Cadw - refund</t>
  </si>
  <si>
    <t>2nd Mar</t>
  </si>
  <si>
    <t>Wales Air Ambulance</t>
  </si>
  <si>
    <t>Mathry Community Hall</t>
  </si>
  <si>
    <t>5th Mar</t>
  </si>
  <si>
    <t>16th Mar</t>
  </si>
  <si>
    <t>27th Mar</t>
  </si>
  <si>
    <t>Paul Sartori</t>
  </si>
  <si>
    <t>Cruse</t>
  </si>
  <si>
    <t>Pembs YFC</t>
  </si>
  <si>
    <t>6th Jan</t>
  </si>
  <si>
    <t xml:space="preserve">     ACCOUNTS    2019/20</t>
  </si>
  <si>
    <t>Rome Conservation (EPG)</t>
  </si>
  <si>
    <t>Tannahill (War Memorial)</t>
  </si>
  <si>
    <t>British Legion</t>
  </si>
  <si>
    <t>Chq No.</t>
  </si>
  <si>
    <t>Jon Kellie (Public Toilet facility)</t>
  </si>
  <si>
    <t>Glasdon (refuse bins)</t>
  </si>
  <si>
    <t>Inv No.</t>
  </si>
  <si>
    <t>6a</t>
  </si>
  <si>
    <t>7a</t>
  </si>
  <si>
    <r>
      <t xml:space="preserve">Clerk - expenses </t>
    </r>
    <r>
      <rPr>
        <sz val="8"/>
        <rFont val="Arial"/>
        <family val="2"/>
      </rPr>
      <t>(postage/copying)</t>
    </r>
  </si>
  <si>
    <r>
      <t>Clerk expenses (</t>
    </r>
    <r>
      <rPr>
        <sz val="8"/>
        <rFont val="Arial"/>
        <family val="2"/>
      </rPr>
      <t>copying)</t>
    </r>
  </si>
  <si>
    <t>2019/20</t>
  </si>
  <si>
    <t>Decrease in Precept as toilet refurb completed.</t>
  </si>
  <si>
    <t>Line  3</t>
  </si>
  <si>
    <t xml:space="preserve">refurbishment of its war memorial </t>
  </si>
  <si>
    <t>Line  9</t>
  </si>
  <si>
    <t>toilet facilities in Mathry.</t>
  </si>
  <si>
    <t xml:space="preserve">The Council purchased two community refuse bins to try and </t>
  </si>
  <si>
    <t>reduce dog fouling issues in the village.</t>
  </si>
  <si>
    <t>The Council received a grant from Cadw to pay for 80% of the</t>
  </si>
  <si>
    <t>Cadw grant only covered 80% - difference:</t>
  </si>
  <si>
    <t>Extra grants given this year</t>
  </si>
  <si>
    <t>The Council employed a person to clean and facilitate the public</t>
  </si>
  <si>
    <t>No adjustment this year</t>
  </si>
  <si>
    <t>Line  6</t>
  </si>
  <si>
    <t>The Council undertook specific improvement projects:</t>
  </si>
  <si>
    <t xml:space="preserve">purchase of defibrillator and cabinet;  new windows for the </t>
  </si>
  <si>
    <t>Community Hall; 2 new community noticeboards</t>
  </si>
  <si>
    <t>The Council purchased 2 community refuse bins</t>
  </si>
  <si>
    <t>The Council had its war memorial refurbished.</t>
  </si>
  <si>
    <t xml:space="preserve">The Council received a grant (EPG) from the local authority.   </t>
  </si>
  <si>
    <t xml:space="preserve">for specific projects.   </t>
  </si>
  <si>
    <t>Line  12</t>
  </si>
  <si>
    <t>The purchase value of the defibrillator and community notice-</t>
  </si>
  <si>
    <t>boards was added to the asset register.</t>
  </si>
  <si>
    <t xml:space="preserve">RESERVES </t>
  </si>
  <si>
    <t>BUDGET</t>
  </si>
  <si>
    <t>EXPENSES</t>
  </si>
  <si>
    <t>Donations</t>
  </si>
  <si>
    <t>Village improvements</t>
  </si>
  <si>
    <t>Audit</t>
  </si>
  <si>
    <t>Contingency</t>
  </si>
  <si>
    <t>Clerk's remuneration</t>
  </si>
  <si>
    <t>Xmas lighting</t>
  </si>
  <si>
    <t>Recommended Precept for 2017/18</t>
  </si>
  <si>
    <t>Estimated balance of accounts as at 1st April 2021</t>
  </si>
  <si>
    <t>2021/2022</t>
  </si>
  <si>
    <t>Estimated end of year balance 2022</t>
  </si>
  <si>
    <t>EPG (2)</t>
  </si>
  <si>
    <t>Legal expenses - village green access to public toilet</t>
  </si>
  <si>
    <t>Public toilet expenses</t>
  </si>
  <si>
    <t>VAT</t>
  </si>
  <si>
    <t>No provision made for possible purchase of Village Greens @ £2500</t>
  </si>
  <si>
    <t>vtw/17.12.2020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</si>
</sst>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/m/yy;@"/>
    <numFmt numFmtId="167" formatCode="#,##0_ ;[Red]\-#,##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&quot;£&quot;#,##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5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4" fontId="1" fillId="0" borderId="0" xfId="0" applyNumberFormat="1" applyFont="1" applyFill="1" applyAlignment="1">
      <alignment horizontal="right"/>
    </xf>
    <xf numFmtId="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6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0" fillId="0" borderId="13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6" fontId="0" fillId="0" borderId="12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6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21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20" xfId="0" applyFont="1" applyBorder="1" applyAlignment="1">
      <alignment/>
    </xf>
    <xf numFmtId="6" fontId="0" fillId="0" borderId="16" xfId="0" applyNumberFormat="1" applyBorder="1" applyAlignment="1">
      <alignment/>
    </xf>
    <xf numFmtId="6" fontId="0" fillId="0" borderId="13" xfId="0" applyNumberFormat="1" applyBorder="1" applyAlignment="1">
      <alignment/>
    </xf>
    <xf numFmtId="164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0" fontId="0" fillId="0" borderId="21" xfId="0" applyBorder="1" applyAlignment="1">
      <alignment/>
    </xf>
    <xf numFmtId="164" fontId="0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/>
    </xf>
    <xf numFmtId="16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72" fontId="7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 horizontal="left" vertical="top"/>
    </xf>
    <xf numFmtId="172" fontId="6" fillId="0" borderId="0" xfId="0" applyNumberFormat="1" applyFont="1" applyAlignment="1">
      <alignment horizontal="left" vertical="top"/>
    </xf>
    <xf numFmtId="164" fontId="7" fillId="0" borderId="2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4" fontId="7" fillId="0" borderId="21" xfId="0" applyNumberFormat="1" applyFont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72" fontId="7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73" fontId="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8" fontId="0" fillId="0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16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8" fontId="1" fillId="0" borderId="0" xfId="0" applyNumberFormat="1" applyFont="1" applyAlignment="1">
      <alignment horizontal="right"/>
    </xf>
    <xf numFmtId="6" fontId="0" fillId="0" borderId="19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6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zoomScale="115" zoomScaleNormal="115" zoomScalePageLayoutView="0" workbookViewId="0" topLeftCell="A4">
      <selection activeCell="E11" sqref="E11"/>
    </sheetView>
  </sheetViews>
  <sheetFormatPr defaultColWidth="9.140625" defaultRowHeight="12.75"/>
  <cols>
    <col min="1" max="1" width="10.140625" style="89" customWidth="1"/>
    <col min="2" max="2" width="0.71875" style="89" customWidth="1"/>
    <col min="3" max="3" width="3.421875" style="89" customWidth="1"/>
    <col min="4" max="4" width="17.421875" style="89" customWidth="1"/>
    <col min="5" max="5" width="9.421875" style="100" customWidth="1"/>
    <col min="6" max="6" width="10.8515625" style="100" customWidth="1"/>
    <col min="7" max="7" width="5.57421875" style="89" customWidth="1"/>
    <col min="8" max="8" width="8.140625" style="107" customWidth="1"/>
    <col min="9" max="9" width="27.140625" style="101" customWidth="1"/>
    <col min="10" max="10" width="1.1484375" style="89" customWidth="1"/>
    <col min="11" max="11" width="0.71875" style="102" customWidth="1"/>
    <col min="12" max="12" width="10.140625" style="103" bestFit="1" customWidth="1"/>
    <col min="13" max="13" width="9.140625" style="104" customWidth="1"/>
    <col min="14" max="14" width="11.140625" style="89" bestFit="1" customWidth="1"/>
    <col min="15" max="15" width="8.7109375" style="89" customWidth="1"/>
    <col min="16" max="16" width="9.7109375" style="89" bestFit="1" customWidth="1"/>
    <col min="17" max="16384" width="8.7109375" style="89" customWidth="1"/>
  </cols>
  <sheetData>
    <row r="1" spans="5:10" ht="12" customHeight="1">
      <c r="E1" s="110"/>
      <c r="F1" s="110"/>
      <c r="G1" s="157" t="s">
        <v>8</v>
      </c>
      <c r="H1" s="157"/>
      <c r="I1" s="157"/>
      <c r="J1" s="108"/>
    </row>
    <row r="2" spans="4:12" ht="11.25">
      <c r="D2" s="105"/>
      <c r="E2" s="196" t="s">
        <v>118</v>
      </c>
      <c r="F2" s="196"/>
      <c r="G2" s="196"/>
      <c r="H2" s="196"/>
      <c r="I2" s="196"/>
      <c r="J2" s="106"/>
      <c r="K2" s="106"/>
      <c r="L2" s="106"/>
    </row>
    <row r="4" spans="4:13" s="108" customFormat="1" ht="11.25">
      <c r="D4" s="109" t="s">
        <v>0</v>
      </c>
      <c r="E4" s="110"/>
      <c r="F4" s="110"/>
      <c r="H4" s="111"/>
      <c r="I4" s="112" t="s">
        <v>1</v>
      </c>
      <c r="K4" s="113"/>
      <c r="L4" s="114"/>
      <c r="M4" s="115"/>
    </row>
    <row r="5" spans="1:15" s="122" customFormat="1" ht="11.25">
      <c r="A5" s="109" t="s">
        <v>2</v>
      </c>
      <c r="B5" s="116"/>
      <c r="C5" s="116"/>
      <c r="D5" s="109" t="s">
        <v>3</v>
      </c>
      <c r="E5" s="117" t="s">
        <v>4</v>
      </c>
      <c r="F5" s="117"/>
      <c r="G5" s="116" t="s">
        <v>122</v>
      </c>
      <c r="H5" s="118" t="s">
        <v>2</v>
      </c>
      <c r="I5" s="112" t="s">
        <v>3</v>
      </c>
      <c r="J5" s="116"/>
      <c r="K5" s="116"/>
      <c r="L5" s="120" t="s">
        <v>4</v>
      </c>
      <c r="M5" s="119" t="s">
        <v>125</v>
      </c>
      <c r="N5" s="116"/>
      <c r="O5" s="121"/>
    </row>
    <row r="6" spans="1:12" ht="11.25">
      <c r="A6" s="123">
        <v>2019</v>
      </c>
      <c r="E6" s="124"/>
      <c r="F6" s="124"/>
      <c r="G6" s="121"/>
      <c r="H6" s="125">
        <v>2019</v>
      </c>
      <c r="L6" s="114"/>
    </row>
    <row r="7" ht="11.25">
      <c r="L7" s="126"/>
    </row>
    <row r="8" spans="1:12" ht="11.25">
      <c r="A8" s="127" t="s">
        <v>13</v>
      </c>
      <c r="D8" s="89" t="s">
        <v>9</v>
      </c>
      <c r="E8" s="100">
        <v>1334</v>
      </c>
      <c r="H8" s="107" t="s">
        <v>67</v>
      </c>
      <c r="I8" s="101" t="s">
        <v>123</v>
      </c>
      <c r="L8" s="126">
        <v>130</v>
      </c>
    </row>
    <row r="9" spans="1:13" ht="11.25">
      <c r="A9" s="127" t="s">
        <v>14</v>
      </c>
      <c r="D9" s="89" t="s">
        <v>9</v>
      </c>
      <c r="E9" s="100">
        <v>1333</v>
      </c>
      <c r="H9" s="107" t="s">
        <v>69</v>
      </c>
      <c r="I9" s="101" t="s">
        <v>70</v>
      </c>
      <c r="L9" s="126">
        <v>39.83</v>
      </c>
      <c r="M9" s="104">
        <v>1</v>
      </c>
    </row>
    <row r="10" spans="1:14" ht="11.25">
      <c r="A10" s="127" t="s">
        <v>15</v>
      </c>
      <c r="D10" s="89" t="s">
        <v>9</v>
      </c>
      <c r="E10" s="100">
        <v>1333</v>
      </c>
      <c r="H10" s="107" t="s">
        <v>71</v>
      </c>
      <c r="I10" s="101" t="s">
        <v>68</v>
      </c>
      <c r="L10" s="103">
        <v>130</v>
      </c>
      <c r="N10" s="100"/>
    </row>
    <row r="11" spans="1:13" ht="11.25">
      <c r="A11" s="127"/>
      <c r="H11" s="107" t="s">
        <v>72</v>
      </c>
      <c r="I11" s="101" t="s">
        <v>11</v>
      </c>
      <c r="L11" s="126">
        <v>316.35</v>
      </c>
      <c r="M11" s="104">
        <v>2</v>
      </c>
    </row>
    <row r="12" spans="8:12" ht="11.25">
      <c r="H12" s="107" t="s">
        <v>74</v>
      </c>
      <c r="I12" s="101" t="s">
        <v>68</v>
      </c>
      <c r="L12" s="126">
        <v>130</v>
      </c>
    </row>
    <row r="13" spans="1:14" ht="11.25">
      <c r="A13" s="127"/>
      <c r="G13" s="100"/>
      <c r="H13" s="107" t="s">
        <v>75</v>
      </c>
      <c r="I13" s="101" t="s">
        <v>76</v>
      </c>
      <c r="L13" s="126">
        <v>40</v>
      </c>
      <c r="M13" s="104">
        <v>3</v>
      </c>
      <c r="N13" s="100"/>
    </row>
    <row r="14" spans="8:12" ht="11.25">
      <c r="H14" s="107" t="s">
        <v>77</v>
      </c>
      <c r="I14" s="101" t="s">
        <v>73</v>
      </c>
      <c r="L14" s="126">
        <v>225</v>
      </c>
    </row>
    <row r="15" spans="9:13" ht="11.25">
      <c r="I15" s="101" t="s">
        <v>78</v>
      </c>
      <c r="L15" s="126">
        <v>12</v>
      </c>
      <c r="M15" s="104">
        <v>4</v>
      </c>
    </row>
    <row r="16" spans="1:12" ht="11.25">
      <c r="A16" s="89" t="s">
        <v>92</v>
      </c>
      <c r="D16" s="89" t="s">
        <v>91</v>
      </c>
      <c r="E16" s="100">
        <v>3359</v>
      </c>
      <c r="H16" s="107" t="s">
        <v>79</v>
      </c>
      <c r="I16" s="101" t="s">
        <v>68</v>
      </c>
      <c r="L16" s="103">
        <v>130</v>
      </c>
    </row>
    <row r="17" spans="1:13" ht="11.25">
      <c r="A17" s="89" t="s">
        <v>94</v>
      </c>
      <c r="D17" s="89" t="s">
        <v>107</v>
      </c>
      <c r="E17" s="100">
        <v>598</v>
      </c>
      <c r="H17" s="107" t="s">
        <v>80</v>
      </c>
      <c r="I17" s="101" t="s">
        <v>81</v>
      </c>
      <c r="L17" s="103">
        <v>40</v>
      </c>
      <c r="M17" s="104">
        <v>5</v>
      </c>
    </row>
    <row r="18" spans="8:12" ht="11.25">
      <c r="H18" s="107" t="s">
        <v>82</v>
      </c>
      <c r="I18" s="101" t="s">
        <v>68</v>
      </c>
      <c r="L18" s="126">
        <v>130</v>
      </c>
    </row>
    <row r="19" spans="1:13" ht="11.25">
      <c r="A19" s="89">
        <v>2020</v>
      </c>
      <c r="H19" s="107" t="s">
        <v>83</v>
      </c>
      <c r="I19" s="101" t="s">
        <v>96</v>
      </c>
      <c r="L19" s="126">
        <v>499</v>
      </c>
      <c r="M19" s="128">
        <v>6</v>
      </c>
    </row>
    <row r="20" spans="1:13" ht="11.25">
      <c r="A20" s="89" t="s">
        <v>102</v>
      </c>
      <c r="D20" s="89" t="s">
        <v>91</v>
      </c>
      <c r="E20" s="100">
        <v>1913.04</v>
      </c>
      <c r="H20" s="129"/>
      <c r="I20" s="101" t="s">
        <v>96</v>
      </c>
      <c r="L20" s="126">
        <v>3.8</v>
      </c>
      <c r="M20" s="104" t="s">
        <v>126</v>
      </c>
    </row>
    <row r="21" spans="1:13" ht="11.25">
      <c r="A21" s="89" t="s">
        <v>106</v>
      </c>
      <c r="D21" s="89" t="s">
        <v>107</v>
      </c>
      <c r="E21" s="100">
        <v>150</v>
      </c>
      <c r="H21" s="129" t="s">
        <v>84</v>
      </c>
      <c r="I21" s="101" t="s">
        <v>97</v>
      </c>
      <c r="L21" s="103">
        <v>499</v>
      </c>
      <c r="M21" s="104">
        <v>7</v>
      </c>
    </row>
    <row r="22" spans="8:13" ht="11.25">
      <c r="H22" s="129" t="s">
        <v>85</v>
      </c>
      <c r="I22" s="101" t="s">
        <v>97</v>
      </c>
      <c r="L22" s="126">
        <v>484.88</v>
      </c>
      <c r="M22" s="104" t="s">
        <v>127</v>
      </c>
    </row>
    <row r="23" spans="8:12" ht="11.25">
      <c r="H23" s="107" t="s">
        <v>86</v>
      </c>
      <c r="I23" s="101" t="s">
        <v>68</v>
      </c>
      <c r="L23" s="126">
        <v>130</v>
      </c>
    </row>
    <row r="24" spans="8:12" ht="11.25">
      <c r="H24" s="129" t="s">
        <v>87</v>
      </c>
      <c r="I24" s="101" t="s">
        <v>73</v>
      </c>
      <c r="L24" s="126">
        <v>225</v>
      </c>
    </row>
    <row r="25" spans="4:13" ht="11.25">
      <c r="D25" s="89" t="s">
        <v>50</v>
      </c>
      <c r="E25" s="100">
        <v>2.5</v>
      </c>
      <c r="H25" s="129"/>
      <c r="I25" s="101" t="s">
        <v>128</v>
      </c>
      <c r="L25" s="126">
        <v>4.13</v>
      </c>
      <c r="M25" s="128">
        <v>8</v>
      </c>
    </row>
    <row r="26" spans="7:14" ht="11.25">
      <c r="G26" s="89">
        <v>696</v>
      </c>
      <c r="H26" s="107" t="s">
        <v>88</v>
      </c>
      <c r="I26" s="101" t="s">
        <v>119</v>
      </c>
      <c r="L26" s="103">
        <v>2496</v>
      </c>
      <c r="M26" s="104">
        <v>9</v>
      </c>
      <c r="N26" s="130"/>
    </row>
    <row r="27" spans="7:14" ht="11.25">
      <c r="G27" s="89">
        <v>697</v>
      </c>
      <c r="H27" s="131" t="s">
        <v>89</v>
      </c>
      <c r="I27" s="101" t="s">
        <v>120</v>
      </c>
      <c r="L27" s="126">
        <v>1069</v>
      </c>
      <c r="M27" s="104">
        <v>10</v>
      </c>
      <c r="N27" s="130"/>
    </row>
    <row r="28" spans="8:14" ht="11.25">
      <c r="H28" s="107" t="s">
        <v>90</v>
      </c>
      <c r="I28" s="101" t="s">
        <v>68</v>
      </c>
      <c r="L28" s="126">
        <v>130</v>
      </c>
      <c r="N28" s="130"/>
    </row>
    <row r="29" spans="5:12" ht="11.25">
      <c r="E29" s="100">
        <f>E16+E20</f>
        <v>5272.04</v>
      </c>
      <c r="H29" s="107" t="s">
        <v>93</v>
      </c>
      <c r="I29" s="101" t="s">
        <v>68</v>
      </c>
      <c r="L29" s="103">
        <v>130</v>
      </c>
    </row>
    <row r="30" spans="8:13" ht="11.25">
      <c r="H30" s="107" t="s">
        <v>98</v>
      </c>
      <c r="I30" s="101" t="s">
        <v>95</v>
      </c>
      <c r="L30" s="103">
        <v>72.42</v>
      </c>
      <c r="M30" s="104">
        <v>11</v>
      </c>
    </row>
    <row r="31" spans="9:14" ht="11.25">
      <c r="I31" s="101" t="s">
        <v>95</v>
      </c>
      <c r="L31" s="126">
        <v>3684.37</v>
      </c>
      <c r="M31" s="104">
        <v>12</v>
      </c>
      <c r="N31" s="130"/>
    </row>
    <row r="32" spans="7:14" ht="11.25">
      <c r="G32" s="89">
        <v>699</v>
      </c>
      <c r="H32" s="107" t="s">
        <v>99</v>
      </c>
      <c r="I32" s="101" t="s">
        <v>121</v>
      </c>
      <c r="L32" s="103">
        <v>20</v>
      </c>
      <c r="M32" s="104">
        <v>13</v>
      </c>
      <c r="N32" s="130"/>
    </row>
    <row r="33" spans="8:14" ht="11.25">
      <c r="H33" s="107" t="s">
        <v>100</v>
      </c>
      <c r="I33" s="101" t="s">
        <v>68</v>
      </c>
      <c r="L33" s="103">
        <v>130</v>
      </c>
      <c r="N33" s="130"/>
    </row>
    <row r="34" spans="7:14" ht="11.25">
      <c r="G34" s="89">
        <v>698</v>
      </c>
      <c r="I34" s="101" t="s">
        <v>110</v>
      </c>
      <c r="L34" s="103">
        <v>100</v>
      </c>
      <c r="N34" s="130"/>
    </row>
    <row r="35" spans="8:14" ht="11.25">
      <c r="H35" s="107" t="s">
        <v>101</v>
      </c>
      <c r="I35" s="101" t="s">
        <v>73</v>
      </c>
      <c r="L35" s="103">
        <v>225</v>
      </c>
      <c r="N35" s="130"/>
    </row>
    <row r="36" ht="11.25">
      <c r="N36" s="130"/>
    </row>
    <row r="37" spans="7:14" ht="11.25">
      <c r="G37" s="89" t="s">
        <v>58</v>
      </c>
      <c r="H37" s="132">
        <v>2020</v>
      </c>
      <c r="N37" s="130"/>
    </row>
    <row r="38" spans="8:14" ht="11.25">
      <c r="H38" s="133" t="s">
        <v>117</v>
      </c>
      <c r="I38" s="101" t="s">
        <v>68</v>
      </c>
      <c r="L38" s="103">
        <v>130</v>
      </c>
      <c r="N38" s="130"/>
    </row>
    <row r="39" spans="5:13" ht="11.25">
      <c r="E39" s="134"/>
      <c r="F39" s="134"/>
      <c r="H39" s="107" t="s">
        <v>103</v>
      </c>
      <c r="I39" s="101" t="s">
        <v>124</v>
      </c>
      <c r="L39" s="135">
        <v>627.74</v>
      </c>
      <c r="M39" s="104">
        <v>14</v>
      </c>
    </row>
    <row r="40" spans="5:12" ht="11.25">
      <c r="E40" s="134"/>
      <c r="F40" s="134"/>
      <c r="H40" s="107" t="s">
        <v>104</v>
      </c>
      <c r="I40" s="101" t="s">
        <v>105</v>
      </c>
      <c r="L40" s="135">
        <v>130</v>
      </c>
    </row>
    <row r="41" spans="5:13" ht="11.25">
      <c r="E41" s="134"/>
      <c r="F41" s="134"/>
      <c r="H41" s="107" t="s">
        <v>108</v>
      </c>
      <c r="I41" s="101" t="s">
        <v>109</v>
      </c>
      <c r="L41" s="135">
        <v>30</v>
      </c>
      <c r="M41" s="104">
        <v>15</v>
      </c>
    </row>
    <row r="42" spans="5:12" ht="11.25">
      <c r="E42" s="134"/>
      <c r="F42" s="134"/>
      <c r="I42" s="101" t="s">
        <v>110</v>
      </c>
      <c r="L42" s="135">
        <v>100</v>
      </c>
    </row>
    <row r="43" spans="5:12" ht="11.25">
      <c r="E43" s="134"/>
      <c r="F43" s="134"/>
      <c r="H43" s="107" t="s">
        <v>111</v>
      </c>
      <c r="I43" s="101" t="s">
        <v>68</v>
      </c>
      <c r="L43" s="135">
        <v>130</v>
      </c>
    </row>
    <row r="44" spans="5:12" ht="11.25">
      <c r="E44" s="134"/>
      <c r="F44" s="134"/>
      <c r="H44" s="107" t="s">
        <v>112</v>
      </c>
      <c r="I44" s="101" t="s">
        <v>73</v>
      </c>
      <c r="L44" s="135">
        <v>225</v>
      </c>
    </row>
    <row r="45" spans="5:13" ht="11.25">
      <c r="E45" s="134"/>
      <c r="F45" s="134"/>
      <c r="I45" s="101" t="s">
        <v>129</v>
      </c>
      <c r="L45" s="135">
        <v>2</v>
      </c>
      <c r="M45" s="104">
        <v>16</v>
      </c>
    </row>
    <row r="46" spans="5:13" ht="11.25">
      <c r="E46" s="134"/>
      <c r="F46" s="134"/>
      <c r="H46" s="107" t="s">
        <v>113</v>
      </c>
      <c r="I46" s="101" t="s">
        <v>114</v>
      </c>
      <c r="L46" s="135">
        <v>30</v>
      </c>
      <c r="M46" s="104">
        <v>17</v>
      </c>
    </row>
    <row r="47" spans="5:13" ht="11.25">
      <c r="E47" s="134"/>
      <c r="F47" s="134"/>
      <c r="I47" s="101" t="s">
        <v>115</v>
      </c>
      <c r="L47" s="135">
        <v>25</v>
      </c>
      <c r="M47" s="104">
        <v>18</v>
      </c>
    </row>
    <row r="48" spans="5:13" ht="11.25">
      <c r="E48" s="134"/>
      <c r="F48" s="134"/>
      <c r="I48" s="101" t="s">
        <v>116</v>
      </c>
      <c r="L48" s="135">
        <v>25</v>
      </c>
      <c r="M48" s="104">
        <v>19</v>
      </c>
    </row>
    <row r="49" spans="2:15" s="108" customFormat="1" ht="16.5" customHeight="1" thickBot="1">
      <c r="B49" s="108" t="s">
        <v>5</v>
      </c>
      <c r="E49" s="143">
        <f>SUM(E8:E30)</f>
        <v>15294.580000000002</v>
      </c>
      <c r="F49" s="110"/>
      <c r="H49" s="136"/>
      <c r="I49" s="137" t="s">
        <v>7</v>
      </c>
      <c r="K49" s="113"/>
      <c r="L49" s="152">
        <f>SUM(L7:L48)</f>
        <v>12680.519999999999</v>
      </c>
      <c r="M49" s="153"/>
      <c r="N49" s="138"/>
      <c r="O49" s="138"/>
    </row>
    <row r="50" spans="5:15" s="108" customFormat="1" ht="40.5" customHeight="1" thickTop="1">
      <c r="E50" s="110"/>
      <c r="F50" s="110"/>
      <c r="H50" s="136"/>
      <c r="I50" s="137"/>
      <c r="K50" s="113"/>
      <c r="L50" s="114"/>
      <c r="M50" s="153"/>
      <c r="N50" s="138"/>
      <c r="O50" s="138"/>
    </row>
    <row r="51" spans="5:15" s="108" customFormat="1" ht="11.25">
      <c r="E51" s="110"/>
      <c r="F51" s="110"/>
      <c r="H51" s="136"/>
      <c r="I51" s="137"/>
      <c r="K51" s="113"/>
      <c r="L51" s="114"/>
      <c r="M51" s="153"/>
      <c r="N51" s="138"/>
      <c r="O51" s="138"/>
    </row>
    <row r="52" ht="11.25">
      <c r="B52" s="121" t="s">
        <v>10</v>
      </c>
    </row>
    <row r="53" spans="3:18" ht="11.25">
      <c r="C53" s="89" t="s">
        <v>64</v>
      </c>
      <c r="E53" s="100">
        <v>1895.28</v>
      </c>
      <c r="I53" s="107" t="s">
        <v>57</v>
      </c>
      <c r="J53" s="102"/>
      <c r="K53" s="89"/>
      <c r="L53" s="100">
        <v>6560.46</v>
      </c>
      <c r="N53" s="100"/>
      <c r="Q53" s="102"/>
      <c r="R53" s="139"/>
    </row>
    <row r="54" spans="3:18" ht="11.25">
      <c r="C54" s="89" t="s">
        <v>65</v>
      </c>
      <c r="E54" s="140">
        <v>2007.2</v>
      </c>
      <c r="F54" s="134"/>
      <c r="I54" s="107" t="s">
        <v>66</v>
      </c>
      <c r="J54" s="102"/>
      <c r="K54" s="89"/>
      <c r="L54" s="89"/>
      <c r="N54" s="100"/>
      <c r="Q54" s="102"/>
      <c r="R54" s="139"/>
    </row>
    <row r="55" spans="5:18" ht="11.25">
      <c r="E55" s="100">
        <f>E53+E54</f>
        <v>3902.48</v>
      </c>
      <c r="I55" s="141" t="s">
        <v>16</v>
      </c>
      <c r="J55" s="102"/>
      <c r="K55" s="89"/>
      <c r="L55" s="140">
        <f>E49</f>
        <v>15294.580000000002</v>
      </c>
      <c r="N55" s="100"/>
      <c r="Q55" s="102"/>
      <c r="R55" s="139"/>
    </row>
    <row r="56" spans="9:18" ht="11.25">
      <c r="I56" s="89"/>
      <c r="K56" s="89"/>
      <c r="L56" s="100">
        <f>L53+L55</f>
        <v>21855.04</v>
      </c>
      <c r="N56" s="134"/>
      <c r="P56" s="134"/>
      <c r="Q56" s="102"/>
      <c r="R56" s="139"/>
    </row>
    <row r="57" spans="9:18" ht="11.25">
      <c r="I57" s="142"/>
      <c r="J57" s="102"/>
      <c r="K57" s="89"/>
      <c r="L57" s="89"/>
      <c r="N57" s="134"/>
      <c r="P57" s="100"/>
      <c r="Q57" s="102"/>
      <c r="R57" s="139"/>
    </row>
    <row r="58" spans="9:18" ht="11.25">
      <c r="I58" s="141" t="s">
        <v>17</v>
      </c>
      <c r="J58" s="102"/>
      <c r="K58" s="89"/>
      <c r="L58" s="140">
        <f>L49</f>
        <v>12680.519999999999</v>
      </c>
      <c r="N58" s="134"/>
      <c r="P58" s="100"/>
      <c r="Q58" s="102"/>
      <c r="R58" s="139"/>
    </row>
    <row r="59" spans="3:18" s="108" customFormat="1" ht="12" thickBot="1">
      <c r="C59" s="108" t="s">
        <v>6</v>
      </c>
      <c r="E59" s="143">
        <f>E55+E58</f>
        <v>3902.48</v>
      </c>
      <c r="F59" s="144"/>
      <c r="I59" s="136"/>
      <c r="J59" s="113"/>
      <c r="L59" s="143">
        <f>L56-L58</f>
        <v>9174.520000000002</v>
      </c>
      <c r="M59" s="154"/>
      <c r="N59" s="144"/>
      <c r="P59" s="110"/>
      <c r="Q59" s="113"/>
      <c r="R59" s="145"/>
    </row>
    <row r="60" spans="12:18" ht="12" thickTop="1">
      <c r="L60" s="135"/>
      <c r="M60" s="155"/>
      <c r="N60" s="146"/>
      <c r="P60" s="147"/>
      <c r="Q60" s="102"/>
      <c r="R60" s="139"/>
    </row>
    <row r="61" spans="8:14" s="108" customFormat="1" ht="11.25">
      <c r="H61" s="136"/>
      <c r="I61" s="137"/>
      <c r="J61" s="148"/>
      <c r="K61" s="113"/>
      <c r="L61" s="149"/>
      <c r="M61" s="156"/>
      <c r="N61" s="148"/>
    </row>
    <row r="62" spans="9:15" ht="11.25">
      <c r="I62" s="150"/>
      <c r="N62" s="147"/>
      <c r="O62" s="100"/>
    </row>
    <row r="63" spans="3:14" ht="12">
      <c r="C63" s="151"/>
      <c r="N63" s="147"/>
    </row>
    <row r="64" ht="11.25">
      <c r="N64" s="147"/>
    </row>
  </sheetData>
  <sheetProtection/>
  <mergeCells count="1">
    <mergeCell ref="E2:I2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8.8515625" style="0" bestFit="1" customWidth="1"/>
  </cols>
  <sheetData>
    <row r="1" spans="1:4" ht="12">
      <c r="A1" t="s">
        <v>8</v>
      </c>
      <c r="C1" s="6"/>
      <c r="D1" s="6"/>
    </row>
    <row r="2" spans="3:4" ht="12">
      <c r="C2" s="6"/>
      <c r="D2" s="6"/>
    </row>
    <row r="3" spans="1:4" ht="12">
      <c r="A3" t="s">
        <v>154</v>
      </c>
      <c r="C3" s="6"/>
      <c r="D3" s="6"/>
    </row>
    <row r="4" spans="3:4" ht="12">
      <c r="C4" s="6"/>
      <c r="D4" s="6"/>
    </row>
    <row r="5" spans="3:4" ht="12">
      <c r="C5" s="6"/>
      <c r="D5" s="6"/>
    </row>
    <row r="6" spans="3:4" ht="12">
      <c r="C6" s="6"/>
      <c r="D6" s="6"/>
    </row>
    <row r="7" spans="3:4" ht="12">
      <c r="C7" s="6"/>
      <c r="D7" s="6"/>
    </row>
    <row r="8" spans="3:4" ht="12">
      <c r="C8" s="6"/>
      <c r="D8" s="6"/>
    </row>
    <row r="9" spans="3:4" ht="12.75" thickBot="1">
      <c r="C9" s="96"/>
      <c r="D9" s="7"/>
    </row>
    <row r="10" spans="3:4" ht="12.75" thickTop="1">
      <c r="C10" s="6"/>
      <c r="D10" s="6"/>
    </row>
    <row r="11" spans="3:4" ht="12">
      <c r="C11" s="6"/>
      <c r="D11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4.140625" style="0" customWidth="1"/>
    <col min="4" max="4" width="18.421875" style="0" customWidth="1"/>
  </cols>
  <sheetData>
    <row r="1" spans="1:2" ht="12">
      <c r="A1" s="20" t="s">
        <v>8</v>
      </c>
      <c r="B1" s="20"/>
    </row>
    <row r="3" spans="1:2" ht="12">
      <c r="A3" s="20" t="s">
        <v>63</v>
      </c>
      <c r="B3" s="20"/>
    </row>
    <row r="5" spans="1:3" ht="12">
      <c r="A5" s="97"/>
      <c r="B5" s="97"/>
      <c r="C5" s="20"/>
    </row>
    <row r="6" spans="1:3" ht="12">
      <c r="A6" s="97"/>
      <c r="B6" s="97"/>
      <c r="C6" s="20"/>
    </row>
    <row r="7" spans="1:3" ht="12">
      <c r="A7" s="97"/>
      <c r="B7" s="97"/>
      <c r="C7" s="20"/>
    </row>
    <row r="8" ht="12.75" thickBot="1">
      <c r="E8" s="98"/>
    </row>
    <row r="9" ht="12.75" thickTop="1"/>
    <row r="14" ht="12">
      <c r="C14" t="s">
        <v>58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6"/>
  <sheetViews>
    <sheetView zoomScalePageLayoutView="0" workbookViewId="0" topLeftCell="A40">
      <selection activeCell="W53" sqref="W53"/>
    </sheetView>
  </sheetViews>
  <sheetFormatPr defaultColWidth="9.140625" defaultRowHeight="12.75"/>
  <cols>
    <col min="3" max="3" width="7.8515625" style="0" customWidth="1"/>
    <col min="6" max="6" width="8.00390625" style="19" customWidth="1"/>
    <col min="7" max="7" width="9.140625" style="20" customWidth="1"/>
    <col min="8" max="8" width="8.7109375" style="0" customWidth="1"/>
    <col min="9" max="9" width="4.140625" style="0" hidden="1" customWidth="1"/>
    <col min="10" max="13" width="9.140625" style="0" hidden="1" customWidth="1"/>
    <col min="14" max="14" width="0.71875" style="0" customWidth="1"/>
    <col min="15" max="15" width="11.140625" style="0" customWidth="1"/>
    <col min="16" max="20" width="9.140625" style="0" hidden="1" customWidth="1"/>
    <col min="21" max="21" width="8.8515625" style="0" bestFit="1" customWidth="1"/>
    <col min="22" max="27" width="8.7109375" style="14" customWidth="1"/>
    <col min="28" max="28" width="19.421875" style="0" customWidth="1"/>
    <col min="29" max="29" width="0.5625" style="0" customWidth="1"/>
  </cols>
  <sheetData>
    <row r="1" ht="12.75">
      <c r="A1" s="1" t="s">
        <v>8</v>
      </c>
    </row>
    <row r="2" ht="12.75">
      <c r="A2" s="1"/>
    </row>
    <row r="3" spans="1:35" ht="12">
      <c r="A3" t="s">
        <v>12</v>
      </c>
      <c r="AA3" s="192"/>
      <c r="AC3" s="12"/>
      <c r="AD3" s="10"/>
      <c r="AH3" s="13"/>
      <c r="AI3" s="13"/>
    </row>
    <row r="4" spans="1:34" ht="12.75">
      <c r="A4" s="1" t="s">
        <v>130</v>
      </c>
      <c r="B4" s="8"/>
      <c r="D4" s="5"/>
      <c r="E4" s="2"/>
      <c r="F4" s="18"/>
      <c r="AA4" s="192"/>
      <c r="AC4" s="12"/>
      <c r="AD4" s="10"/>
      <c r="AH4" s="13"/>
    </row>
    <row r="5" spans="1:34" ht="12">
      <c r="A5" s="26"/>
      <c r="B5" s="16"/>
      <c r="C5" s="24"/>
      <c r="D5" s="27"/>
      <c r="E5" s="27"/>
      <c r="F5" s="28"/>
      <c r="G5" s="29"/>
      <c r="H5" s="24"/>
      <c r="I5" s="24"/>
      <c r="J5" s="24"/>
      <c r="K5" s="24"/>
      <c r="L5" s="24"/>
      <c r="M5" s="24"/>
      <c r="N5" s="24"/>
      <c r="O5" s="24"/>
      <c r="AA5" s="192"/>
      <c r="AC5" s="12"/>
      <c r="AD5" s="10"/>
      <c r="AH5" s="13"/>
    </row>
    <row r="6" spans="1:34" s="1" customFormat="1" ht="12.75">
      <c r="A6" s="52" t="s">
        <v>18</v>
      </c>
      <c r="B6" s="9"/>
      <c r="C6" s="36">
        <v>2019</v>
      </c>
      <c r="D6" s="1">
        <v>2020</v>
      </c>
      <c r="E6" s="38" t="s">
        <v>19</v>
      </c>
      <c r="F6" s="35" t="s">
        <v>20</v>
      </c>
      <c r="G6" s="1" t="s">
        <v>21</v>
      </c>
      <c r="O6" s="32"/>
      <c r="Q6" s="5"/>
      <c r="R6" s="9"/>
      <c r="V6" s="101"/>
      <c r="W6" s="101"/>
      <c r="X6" s="104"/>
      <c r="Y6" s="126"/>
      <c r="Z6" s="170"/>
      <c r="AA6" s="60"/>
      <c r="AB6"/>
      <c r="AC6" s="62"/>
      <c r="AD6" s="6"/>
      <c r="AH6" s="22"/>
    </row>
    <row r="7" spans="1:34" s="23" customFormat="1" ht="12.75">
      <c r="A7" s="184"/>
      <c r="B7" s="9"/>
      <c r="C7" s="37" t="s">
        <v>22</v>
      </c>
      <c r="D7" s="23" t="s">
        <v>22</v>
      </c>
      <c r="E7" s="39" t="s">
        <v>22</v>
      </c>
      <c r="F7" s="185"/>
      <c r="O7" s="37"/>
      <c r="R7" s="21"/>
      <c r="V7" s="186"/>
      <c r="W7" s="186"/>
      <c r="X7" s="186"/>
      <c r="Y7" s="155"/>
      <c r="Z7" s="193"/>
      <c r="AA7" s="194"/>
      <c r="AB7" s="188"/>
      <c r="AC7" s="187"/>
      <c r="AD7" s="8"/>
      <c r="AH7" s="189"/>
    </row>
    <row r="8" spans="1:34" s="60" customFormat="1" ht="12">
      <c r="A8" s="161" t="s">
        <v>60</v>
      </c>
      <c r="B8" s="99"/>
      <c r="C8" s="162">
        <v>5000</v>
      </c>
      <c r="D8" s="60">
        <v>4000</v>
      </c>
      <c r="E8" s="163">
        <f>D8-C8</f>
        <v>-1000</v>
      </c>
      <c r="F8" s="164">
        <f>E8/D8*100</f>
        <v>-25</v>
      </c>
      <c r="G8" s="60" t="s">
        <v>27</v>
      </c>
      <c r="O8" s="165"/>
      <c r="Q8" s="166"/>
      <c r="R8" s="99"/>
      <c r="V8" s="101"/>
      <c r="W8" s="101"/>
      <c r="X8" s="104"/>
      <c r="Y8" s="126"/>
      <c r="AB8" s="14"/>
      <c r="AC8" s="166"/>
      <c r="AD8" s="167"/>
      <c r="AH8" s="168"/>
    </row>
    <row r="9" spans="1:34" s="14" customFormat="1" ht="12.75">
      <c r="A9" s="169" t="s">
        <v>23</v>
      </c>
      <c r="B9" s="10"/>
      <c r="C9" s="14">
        <v>53</v>
      </c>
      <c r="D9" s="14">
        <v>6022</v>
      </c>
      <c r="E9" s="163">
        <f>D9-C9</f>
        <v>5969</v>
      </c>
      <c r="F9" s="164">
        <f>E9/D9*100</f>
        <v>99.11989372301561</v>
      </c>
      <c r="G9" s="60" t="s">
        <v>27</v>
      </c>
      <c r="H9" s="170"/>
      <c r="I9" s="170"/>
      <c r="J9" s="170"/>
      <c r="K9" s="170"/>
      <c r="L9" s="170"/>
      <c r="M9" s="170"/>
      <c r="N9" s="170"/>
      <c r="O9" s="171"/>
      <c r="Q9" s="172"/>
      <c r="R9" s="10"/>
      <c r="V9" s="101"/>
      <c r="W9" s="101"/>
      <c r="X9" s="104"/>
      <c r="Y9" s="126"/>
      <c r="AA9" s="60"/>
      <c r="AC9" s="166"/>
      <c r="AD9" s="173"/>
      <c r="AH9" s="174"/>
    </row>
    <row r="10" spans="1:34" s="14" customFormat="1" ht="12.75">
      <c r="A10" s="169" t="s">
        <v>24</v>
      </c>
      <c r="B10" s="10"/>
      <c r="C10" s="14">
        <v>900</v>
      </c>
      <c r="D10" s="14">
        <v>900</v>
      </c>
      <c r="E10" s="163">
        <f aca="true" t="shared" si="0" ref="E10:E17">D10-C10</f>
        <v>0</v>
      </c>
      <c r="F10" s="164">
        <f>E10/D10*100</f>
        <v>0</v>
      </c>
      <c r="G10" s="83" t="s">
        <v>59</v>
      </c>
      <c r="H10" s="170"/>
      <c r="I10" s="170"/>
      <c r="J10" s="170"/>
      <c r="K10" s="170"/>
      <c r="L10" s="170"/>
      <c r="M10" s="170"/>
      <c r="N10" s="170"/>
      <c r="O10" s="171"/>
      <c r="Q10" s="172"/>
      <c r="R10" s="10"/>
      <c r="V10" s="101"/>
      <c r="W10" s="101"/>
      <c r="X10" s="104"/>
      <c r="Y10" s="126"/>
      <c r="AA10" s="60"/>
      <c r="AC10" s="166"/>
      <c r="AD10" s="167"/>
      <c r="AH10" s="174"/>
    </row>
    <row r="11" spans="1:34" s="14" customFormat="1" ht="12">
      <c r="A11" s="169" t="s">
        <v>25</v>
      </c>
      <c r="B11" s="10"/>
      <c r="C11" s="14">
        <v>0</v>
      </c>
      <c r="D11" s="86">
        <v>0</v>
      </c>
      <c r="E11" s="163">
        <f t="shared" si="0"/>
        <v>0</v>
      </c>
      <c r="F11" s="164">
        <v>0</v>
      </c>
      <c r="G11" s="83" t="s">
        <v>59</v>
      </c>
      <c r="O11" s="175"/>
      <c r="Q11" s="172"/>
      <c r="R11" s="10"/>
      <c r="V11" s="101"/>
      <c r="W11" s="101"/>
      <c r="X11" s="104"/>
      <c r="Y11" s="126"/>
      <c r="AA11" s="60"/>
      <c r="AC11" s="166"/>
      <c r="AD11" s="167"/>
      <c r="AH11" s="174"/>
    </row>
    <row r="12" spans="1:34" s="14" customFormat="1" ht="12">
      <c r="A12" s="169" t="s">
        <v>26</v>
      </c>
      <c r="B12" s="10"/>
      <c r="C12" s="14">
        <v>2377</v>
      </c>
      <c r="D12" s="14">
        <v>11780</v>
      </c>
      <c r="E12" s="163">
        <f t="shared" si="0"/>
        <v>9403</v>
      </c>
      <c r="F12" s="164">
        <f>E12/D12*100</f>
        <v>79.82173174872665</v>
      </c>
      <c r="G12" s="60" t="s">
        <v>27</v>
      </c>
      <c r="O12" s="175"/>
      <c r="Q12" s="172"/>
      <c r="R12" s="10"/>
      <c r="V12" s="101"/>
      <c r="W12" s="101"/>
      <c r="X12" s="104"/>
      <c r="Y12" s="126"/>
      <c r="AA12" s="60"/>
      <c r="AC12" s="166"/>
      <c r="AD12" s="167"/>
      <c r="AH12" s="174"/>
    </row>
    <row r="13" spans="1:34" s="14" customFormat="1" ht="12">
      <c r="A13" s="169" t="s">
        <v>28</v>
      </c>
      <c r="B13" s="176"/>
      <c r="C13" s="14">
        <v>0</v>
      </c>
      <c r="D13" s="14">
        <v>0</v>
      </c>
      <c r="E13" s="163">
        <f t="shared" si="0"/>
        <v>0</v>
      </c>
      <c r="F13" s="164">
        <v>0</v>
      </c>
      <c r="G13" s="60" t="s">
        <v>59</v>
      </c>
      <c r="O13" s="175"/>
      <c r="Q13" s="172"/>
      <c r="R13" s="10"/>
      <c r="V13" s="101"/>
      <c r="W13" s="101"/>
      <c r="X13" s="104"/>
      <c r="Y13" s="126"/>
      <c r="AA13" s="60"/>
      <c r="AC13" s="166"/>
      <c r="AD13" s="167"/>
      <c r="AH13" s="174"/>
    </row>
    <row r="14" spans="1:34" s="14" customFormat="1" ht="12.75">
      <c r="A14" s="169" t="s">
        <v>29</v>
      </c>
      <c r="B14" s="21"/>
      <c r="C14" s="14">
        <v>6580</v>
      </c>
      <c r="D14" s="14">
        <v>3902</v>
      </c>
      <c r="E14" s="163">
        <f t="shared" si="0"/>
        <v>-2678</v>
      </c>
      <c r="F14" s="164">
        <f>E14/D14*100</f>
        <v>-68.63147104049206</v>
      </c>
      <c r="G14" s="60" t="s">
        <v>27</v>
      </c>
      <c r="O14" s="175"/>
      <c r="Q14" s="172"/>
      <c r="R14" s="10"/>
      <c r="V14" s="101"/>
      <c r="W14" s="101"/>
      <c r="X14" s="104"/>
      <c r="Y14" s="126"/>
      <c r="AA14" s="60"/>
      <c r="AC14" s="178"/>
      <c r="AD14" s="167"/>
      <c r="AH14" s="174"/>
    </row>
    <row r="15" spans="1:34" s="14" customFormat="1" ht="12">
      <c r="A15" s="169" t="s">
        <v>30</v>
      </c>
      <c r="C15" s="14">
        <v>0</v>
      </c>
      <c r="D15" s="14">
        <v>0</v>
      </c>
      <c r="E15" s="163">
        <f t="shared" si="0"/>
        <v>0</v>
      </c>
      <c r="F15" s="164">
        <v>0</v>
      </c>
      <c r="G15" s="60" t="s">
        <v>59</v>
      </c>
      <c r="O15" s="175"/>
      <c r="Q15" s="172"/>
      <c r="R15" s="10"/>
      <c r="V15" s="101"/>
      <c r="W15" s="101"/>
      <c r="X15" s="104"/>
      <c r="Y15" s="126"/>
      <c r="AA15" s="60"/>
      <c r="AC15" s="178"/>
      <c r="AD15" s="167"/>
      <c r="AH15" s="174"/>
    </row>
    <row r="16" spans="1:34" s="14" customFormat="1" ht="12">
      <c r="A16" s="179" t="s">
        <v>31</v>
      </c>
      <c r="C16" s="14">
        <v>1066</v>
      </c>
      <c r="D16" s="14">
        <v>4066</v>
      </c>
      <c r="E16" s="163">
        <f t="shared" si="0"/>
        <v>3000</v>
      </c>
      <c r="F16" s="177">
        <f>E16/D16*100</f>
        <v>73.78258730939498</v>
      </c>
      <c r="G16" s="60" t="s">
        <v>27</v>
      </c>
      <c r="O16" s="175"/>
      <c r="Q16" s="172"/>
      <c r="R16" s="10"/>
      <c r="V16" s="101"/>
      <c r="W16" s="101"/>
      <c r="X16" s="104"/>
      <c r="Y16" s="126"/>
      <c r="AA16" s="60"/>
      <c r="AC16" s="166"/>
      <c r="AD16" s="167"/>
      <c r="AH16" s="174"/>
    </row>
    <row r="17" spans="1:34" ht="12">
      <c r="A17" s="54" t="s">
        <v>32</v>
      </c>
      <c r="B17" s="24"/>
      <c r="C17" s="24">
        <v>0</v>
      </c>
      <c r="D17" s="34">
        <v>0</v>
      </c>
      <c r="E17" s="55">
        <f t="shared" si="0"/>
        <v>0</v>
      </c>
      <c r="F17" s="40">
        <v>0</v>
      </c>
      <c r="G17" s="29" t="s">
        <v>59</v>
      </c>
      <c r="H17" s="24"/>
      <c r="I17" s="24"/>
      <c r="J17" s="24"/>
      <c r="K17" s="24"/>
      <c r="L17" s="24"/>
      <c r="M17" s="24"/>
      <c r="N17" s="24"/>
      <c r="O17" s="34"/>
      <c r="U17" s="6"/>
      <c r="V17" s="101"/>
      <c r="W17" s="101"/>
      <c r="X17" s="104"/>
      <c r="Y17" s="126"/>
      <c r="AA17" s="60"/>
      <c r="AC17" s="62"/>
      <c r="AD17" s="6"/>
      <c r="AH17" s="13"/>
    </row>
    <row r="18" spans="1:34" ht="12.75">
      <c r="A18" s="24"/>
      <c r="B18" s="24"/>
      <c r="C18" s="24"/>
      <c r="D18" s="30"/>
      <c r="E18" s="26"/>
      <c r="F18" s="41"/>
      <c r="G18" s="31"/>
      <c r="H18" s="31"/>
      <c r="I18" s="31"/>
      <c r="J18" s="31"/>
      <c r="K18" s="31"/>
      <c r="L18" s="31"/>
      <c r="M18" s="31"/>
      <c r="N18" s="31"/>
      <c r="O18" s="31"/>
      <c r="U18" s="6"/>
      <c r="V18" s="101"/>
      <c r="W18" s="101"/>
      <c r="X18" s="104"/>
      <c r="Y18" s="126"/>
      <c r="AA18" s="60"/>
      <c r="AC18" s="62"/>
      <c r="AD18" s="6"/>
      <c r="AH18" s="13"/>
    </row>
    <row r="19" spans="1:30" ht="12">
      <c r="A19" s="45"/>
      <c r="B19" s="45"/>
      <c r="C19" s="45"/>
      <c r="D19" s="45"/>
      <c r="E19" s="45"/>
      <c r="F19" s="46"/>
      <c r="G19" s="47"/>
      <c r="H19" s="45"/>
      <c r="I19" s="45"/>
      <c r="J19" s="45"/>
      <c r="K19" s="45"/>
      <c r="L19" s="45"/>
      <c r="M19" s="45"/>
      <c r="N19" s="45"/>
      <c r="O19" s="45"/>
      <c r="V19" s="101"/>
      <c r="W19" s="101"/>
      <c r="X19" s="104"/>
      <c r="Y19" s="126"/>
      <c r="AA19" s="60"/>
      <c r="AC19" s="62"/>
      <c r="AD19" s="6"/>
    </row>
    <row r="20" spans="1:30" ht="12">
      <c r="A20" s="92" t="s">
        <v>61</v>
      </c>
      <c r="B20" s="89"/>
      <c r="G20" s="42"/>
      <c r="O20" s="48"/>
      <c r="V20" s="101"/>
      <c r="W20" s="101"/>
      <c r="X20" s="104"/>
      <c r="Y20" s="126"/>
      <c r="AA20" s="60"/>
      <c r="AC20" s="62"/>
      <c r="AD20" s="6"/>
    </row>
    <row r="21" spans="1:30" ht="12">
      <c r="A21" s="90">
        <v>2019</v>
      </c>
      <c r="B21" s="89">
        <v>4000</v>
      </c>
      <c r="G21" s="43"/>
      <c r="O21" s="33"/>
      <c r="V21" s="101"/>
      <c r="W21" s="101"/>
      <c r="X21" s="104"/>
      <c r="Y21" s="126"/>
      <c r="AA21" s="60"/>
      <c r="AC21" s="62"/>
      <c r="AD21" s="6"/>
    </row>
    <row r="22" spans="1:30" ht="12">
      <c r="A22" s="90">
        <v>2020</v>
      </c>
      <c r="B22" s="91">
        <v>5000</v>
      </c>
      <c r="G22" s="43"/>
      <c r="O22" s="33"/>
      <c r="V22" s="101"/>
      <c r="W22" s="101"/>
      <c r="X22" s="104"/>
      <c r="Y22" s="126"/>
      <c r="AA22" s="60"/>
      <c r="AC22" s="62"/>
      <c r="AD22" s="6"/>
    </row>
    <row r="23" spans="1:30" ht="12">
      <c r="A23" s="90" t="s">
        <v>19</v>
      </c>
      <c r="B23" s="89">
        <f>B21-B22</f>
        <v>-1000</v>
      </c>
      <c r="G23" s="43"/>
      <c r="O23" s="33"/>
      <c r="V23" s="101"/>
      <c r="W23" s="101"/>
      <c r="X23" s="104"/>
      <c r="Y23" s="126"/>
      <c r="AA23" s="60"/>
      <c r="AC23" s="62"/>
      <c r="AD23" s="6"/>
    </row>
    <row r="24" spans="1:30" ht="12">
      <c r="A24" s="50"/>
      <c r="G24" s="43"/>
      <c r="O24" s="33"/>
      <c r="V24" s="101"/>
      <c r="W24" s="101"/>
      <c r="X24" s="104"/>
      <c r="Y24" s="126"/>
      <c r="AA24" s="60"/>
      <c r="AC24" s="2"/>
      <c r="AD24" s="6"/>
    </row>
    <row r="25" spans="1:30" ht="12.75">
      <c r="A25" s="51"/>
      <c r="B25" s="17" t="s">
        <v>33</v>
      </c>
      <c r="G25" s="43"/>
      <c r="H25" s="1" t="s">
        <v>4</v>
      </c>
      <c r="O25" s="33"/>
      <c r="V25" s="101"/>
      <c r="W25" s="101"/>
      <c r="X25" s="104"/>
      <c r="Y25" s="126"/>
      <c r="AA25" s="60"/>
      <c r="AC25" s="62"/>
      <c r="AD25" s="6"/>
    </row>
    <row r="26" spans="1:30" ht="12">
      <c r="A26" s="51">
        <v>1</v>
      </c>
      <c r="B26" s="20" t="s">
        <v>131</v>
      </c>
      <c r="G26" s="43"/>
      <c r="H26" s="25">
        <v>-1000</v>
      </c>
      <c r="O26" s="49"/>
      <c r="V26" s="101"/>
      <c r="W26" s="101"/>
      <c r="X26" s="104"/>
      <c r="Y26" s="126"/>
      <c r="AA26" s="60"/>
      <c r="AC26" s="62"/>
      <c r="AD26" s="6"/>
    </row>
    <row r="27" spans="1:30" ht="12">
      <c r="A27" s="51"/>
      <c r="B27" s="20"/>
      <c r="G27" s="43"/>
      <c r="H27" s="190"/>
      <c r="O27" s="33"/>
      <c r="V27" s="101"/>
      <c r="W27" s="101"/>
      <c r="X27" s="104"/>
      <c r="Y27" s="126"/>
      <c r="AA27" s="60"/>
      <c r="AC27" s="62"/>
      <c r="AD27" s="6"/>
    </row>
    <row r="28" spans="1:30" ht="12.75">
      <c r="A28" s="93" t="s">
        <v>6</v>
      </c>
      <c r="B28" s="24"/>
      <c r="C28" s="24"/>
      <c r="D28" s="24"/>
      <c r="E28" s="24"/>
      <c r="F28" s="28"/>
      <c r="G28" s="44"/>
      <c r="H28" s="94">
        <f>H26</f>
        <v>-1000</v>
      </c>
      <c r="I28" s="24"/>
      <c r="J28" s="24"/>
      <c r="K28" s="24"/>
      <c r="L28" s="24"/>
      <c r="M28" s="24"/>
      <c r="N28" s="24"/>
      <c r="O28" s="95"/>
      <c r="V28" s="101"/>
      <c r="W28" s="101"/>
      <c r="X28" s="104"/>
      <c r="Y28" s="126"/>
      <c r="AA28" s="60"/>
      <c r="AC28" s="62"/>
      <c r="AD28" s="6"/>
    </row>
    <row r="29" spans="1:30" ht="12">
      <c r="A29" s="11"/>
      <c r="B29" s="45"/>
      <c r="C29" s="45"/>
      <c r="D29" s="45"/>
      <c r="E29" s="45"/>
      <c r="F29" s="46"/>
      <c r="G29" s="47"/>
      <c r="H29" s="45"/>
      <c r="V29" s="101"/>
      <c r="W29" s="101"/>
      <c r="X29" s="104"/>
      <c r="Y29" s="126"/>
      <c r="AA29" s="60"/>
      <c r="AC29" s="62"/>
      <c r="AD29" s="6"/>
    </row>
    <row r="30" spans="1:30" ht="12">
      <c r="A30" s="92" t="s">
        <v>132</v>
      </c>
      <c r="B30" s="89"/>
      <c r="G30" s="43"/>
      <c r="O30" s="48"/>
      <c r="V30" s="101"/>
      <c r="W30" s="101"/>
      <c r="X30" s="104"/>
      <c r="Y30" s="126"/>
      <c r="AA30" s="60"/>
      <c r="AC30" s="62"/>
      <c r="AD30" s="6"/>
    </row>
    <row r="31" spans="1:30" ht="12">
      <c r="A31" s="90">
        <v>2019</v>
      </c>
      <c r="B31" s="89">
        <f>C9</f>
        <v>53</v>
      </c>
      <c r="G31" s="43"/>
      <c r="O31" s="33"/>
      <c r="V31" s="101"/>
      <c r="W31" s="101"/>
      <c r="X31" s="104"/>
      <c r="Y31" s="126"/>
      <c r="AA31" s="60"/>
      <c r="AC31" s="62"/>
      <c r="AD31" s="6"/>
    </row>
    <row r="32" spans="1:30" ht="12">
      <c r="A32" s="90">
        <v>2020</v>
      </c>
      <c r="B32" s="91">
        <f>D9</f>
        <v>6022</v>
      </c>
      <c r="G32" s="43"/>
      <c r="O32" s="33"/>
      <c r="V32" s="101"/>
      <c r="W32" s="101"/>
      <c r="X32" s="104"/>
      <c r="Y32" s="126"/>
      <c r="AA32" s="60"/>
      <c r="AC32" s="62"/>
      <c r="AD32" s="6"/>
    </row>
    <row r="33" spans="1:30" ht="12">
      <c r="A33" s="90" t="s">
        <v>19</v>
      </c>
      <c r="B33" s="89">
        <f>B32-B31</f>
        <v>5969</v>
      </c>
      <c r="G33" s="43"/>
      <c r="O33" s="33"/>
      <c r="V33" s="101"/>
      <c r="W33" s="101"/>
      <c r="X33" s="104"/>
      <c r="Y33" s="126"/>
      <c r="AA33" s="60"/>
      <c r="AC33" s="62"/>
      <c r="AD33" s="6"/>
    </row>
    <row r="34" spans="1:30" ht="12">
      <c r="A34" s="50"/>
      <c r="G34" s="43"/>
      <c r="O34" s="33"/>
      <c r="V34" s="101"/>
      <c r="W34" s="101"/>
      <c r="X34" s="104"/>
      <c r="Y34" s="126"/>
      <c r="AA34" s="60"/>
      <c r="AC34" s="62"/>
      <c r="AD34" s="6"/>
    </row>
    <row r="35" spans="1:30" ht="12.75">
      <c r="A35" s="51"/>
      <c r="B35" s="17" t="s">
        <v>33</v>
      </c>
      <c r="G35" s="43"/>
      <c r="H35" s="1" t="s">
        <v>4</v>
      </c>
      <c r="O35" s="33"/>
      <c r="V35" s="101"/>
      <c r="W35" s="101"/>
      <c r="X35" s="104"/>
      <c r="Y35" s="126"/>
      <c r="AA35" s="60"/>
      <c r="AC35" s="62"/>
      <c r="AD35" s="6"/>
    </row>
    <row r="36" spans="1:30" ht="12">
      <c r="A36" s="51">
        <v>1</v>
      </c>
      <c r="B36" s="20" t="s">
        <v>149</v>
      </c>
      <c r="G36" s="43"/>
      <c r="H36" s="159">
        <v>5272</v>
      </c>
      <c r="O36" s="49"/>
      <c r="V36" s="101"/>
      <c r="W36" s="101"/>
      <c r="X36" s="104"/>
      <c r="Y36" s="195"/>
      <c r="AA36" s="60"/>
      <c r="AC36" s="62"/>
      <c r="AD36" s="158"/>
    </row>
    <row r="37" spans="1:25" ht="12">
      <c r="A37" s="51"/>
      <c r="B37" s="20" t="s">
        <v>150</v>
      </c>
      <c r="G37" s="43"/>
      <c r="H37" s="25"/>
      <c r="O37" s="33"/>
      <c r="V37" s="101"/>
      <c r="W37" s="101"/>
      <c r="X37" s="104"/>
      <c r="Y37" s="195"/>
    </row>
    <row r="38" spans="1:25" ht="12">
      <c r="A38" s="51">
        <v>2</v>
      </c>
      <c r="B38" s="20" t="s">
        <v>138</v>
      </c>
      <c r="G38" s="43"/>
      <c r="H38" s="25">
        <v>750</v>
      </c>
      <c r="O38" s="33"/>
      <c r="V38" s="101"/>
      <c r="W38" s="101"/>
      <c r="X38" s="104"/>
      <c r="Y38" s="195"/>
    </row>
    <row r="39" spans="1:25" ht="12">
      <c r="A39" s="53"/>
      <c r="B39" s="4" t="s">
        <v>133</v>
      </c>
      <c r="G39" s="43"/>
      <c r="H39" s="25"/>
      <c r="O39" s="33"/>
      <c r="V39" s="101"/>
      <c r="W39" s="101"/>
      <c r="X39" s="104"/>
      <c r="Y39" s="195"/>
    </row>
    <row r="40" spans="1:25" ht="12">
      <c r="A40" s="51">
        <v>3</v>
      </c>
      <c r="B40" s="160" t="s">
        <v>142</v>
      </c>
      <c r="G40" s="43"/>
      <c r="H40" s="25">
        <v>-50</v>
      </c>
      <c r="O40" s="33"/>
      <c r="V40" s="101"/>
      <c r="W40" s="101"/>
      <c r="X40" s="104"/>
      <c r="Y40" s="195"/>
    </row>
    <row r="41" spans="1:25" ht="12">
      <c r="A41" s="51"/>
      <c r="B41" s="20"/>
      <c r="G41" s="43"/>
      <c r="H41" s="25"/>
      <c r="O41" s="33"/>
      <c r="V41" s="101"/>
      <c r="W41" s="101"/>
      <c r="X41" s="104"/>
      <c r="Y41" s="195"/>
    </row>
    <row r="42" spans="1:25" ht="12.75">
      <c r="A42" s="93" t="s">
        <v>6</v>
      </c>
      <c r="B42" s="54"/>
      <c r="C42" s="24"/>
      <c r="D42" s="24"/>
      <c r="E42" s="24"/>
      <c r="F42" s="28"/>
      <c r="G42" s="44"/>
      <c r="H42" s="94">
        <f>H36+H38+H40</f>
        <v>5972</v>
      </c>
      <c r="I42" s="24"/>
      <c r="J42" s="24"/>
      <c r="K42" s="24"/>
      <c r="L42" s="24"/>
      <c r="M42" s="24"/>
      <c r="N42" s="24"/>
      <c r="O42" s="95"/>
      <c r="V42" s="101"/>
      <c r="W42" s="101"/>
      <c r="X42" s="104"/>
      <c r="Y42" s="195"/>
    </row>
    <row r="43" spans="1:25" ht="12.75">
      <c r="A43" s="180"/>
      <c r="B43" s="45"/>
      <c r="C43" s="45"/>
      <c r="D43" s="45"/>
      <c r="E43" s="45"/>
      <c r="F43" s="46"/>
      <c r="G43" s="47"/>
      <c r="H43" s="94"/>
      <c r="I43" s="45"/>
      <c r="J43" s="45"/>
      <c r="K43" s="45"/>
      <c r="L43" s="45"/>
      <c r="M43" s="45"/>
      <c r="N43" s="45"/>
      <c r="O43" s="94"/>
      <c r="V43" s="101"/>
      <c r="W43" s="101"/>
      <c r="X43" s="104"/>
      <c r="Y43" s="195"/>
    </row>
    <row r="44" spans="1:25" ht="12">
      <c r="A44" s="92" t="s">
        <v>143</v>
      </c>
      <c r="B44" s="89"/>
      <c r="G44" s="43"/>
      <c r="I44" s="24"/>
      <c r="J44" s="24"/>
      <c r="K44" s="24"/>
      <c r="L44" s="24"/>
      <c r="M44" s="24"/>
      <c r="N44" s="4"/>
      <c r="O44" s="183"/>
      <c r="V44" s="101"/>
      <c r="W44" s="101"/>
      <c r="X44" s="104"/>
      <c r="Y44" s="195"/>
    </row>
    <row r="45" spans="1:25" ht="12">
      <c r="A45" s="90">
        <v>2019</v>
      </c>
      <c r="B45" s="89">
        <v>2377</v>
      </c>
      <c r="G45" s="43"/>
      <c r="I45" s="24"/>
      <c r="J45" s="24"/>
      <c r="K45" s="24"/>
      <c r="L45" s="24"/>
      <c r="M45" s="24"/>
      <c r="N45" s="4"/>
      <c r="O45" s="49"/>
      <c r="V45" s="101"/>
      <c r="W45" s="101"/>
      <c r="X45" s="104"/>
      <c r="Y45" s="195"/>
    </row>
    <row r="46" spans="1:25" ht="12">
      <c r="A46" s="90">
        <v>2020</v>
      </c>
      <c r="B46" s="91">
        <v>11780</v>
      </c>
      <c r="G46" s="43"/>
      <c r="I46" s="24"/>
      <c r="J46" s="24"/>
      <c r="K46" s="24"/>
      <c r="L46" s="24"/>
      <c r="M46" s="24"/>
      <c r="N46" s="4"/>
      <c r="O46" s="49"/>
      <c r="V46" s="101"/>
      <c r="W46" s="101"/>
      <c r="X46" s="104"/>
      <c r="Y46" s="195"/>
    </row>
    <row r="47" spans="1:25" ht="12">
      <c r="A47" s="90" t="s">
        <v>19</v>
      </c>
      <c r="B47" s="89">
        <f>B46-B45</f>
        <v>9403</v>
      </c>
      <c r="G47" s="43"/>
      <c r="I47" s="24"/>
      <c r="J47" s="24"/>
      <c r="K47" s="24"/>
      <c r="L47" s="24"/>
      <c r="M47" s="24"/>
      <c r="N47" s="4"/>
      <c r="O47" s="49"/>
      <c r="V47" s="101"/>
      <c r="W47" s="101"/>
      <c r="X47" s="104"/>
      <c r="Y47" s="195"/>
    </row>
    <row r="48" spans="1:25" ht="12">
      <c r="A48" s="50"/>
      <c r="G48" s="43"/>
      <c r="I48" s="24"/>
      <c r="J48" s="24"/>
      <c r="K48" s="24"/>
      <c r="L48" s="24"/>
      <c r="M48" s="24"/>
      <c r="N48" s="4"/>
      <c r="O48" s="49"/>
      <c r="V48" s="101"/>
      <c r="W48" s="101"/>
      <c r="X48" s="104"/>
      <c r="Y48" s="195"/>
    </row>
    <row r="49" spans="1:25" ht="12.75">
      <c r="A49" s="51"/>
      <c r="B49" s="17" t="s">
        <v>33</v>
      </c>
      <c r="G49" s="43"/>
      <c r="H49" s="1" t="s">
        <v>4</v>
      </c>
      <c r="I49" s="24"/>
      <c r="J49" s="24"/>
      <c r="K49" s="24"/>
      <c r="L49" s="24"/>
      <c r="M49" s="24"/>
      <c r="N49" s="4"/>
      <c r="O49" s="49"/>
      <c r="V49" s="101"/>
      <c r="W49" s="101"/>
      <c r="X49" s="104"/>
      <c r="Y49" s="195"/>
    </row>
    <row r="50" spans="1:25" ht="12">
      <c r="A50" s="51">
        <v>1</v>
      </c>
      <c r="B50" s="20" t="s">
        <v>144</v>
      </c>
      <c r="G50" s="43"/>
      <c r="H50" s="159">
        <v>7739</v>
      </c>
      <c r="I50" s="24"/>
      <c r="J50" s="24"/>
      <c r="K50" s="24"/>
      <c r="L50" s="24"/>
      <c r="M50" s="24"/>
      <c r="N50" s="4"/>
      <c r="O50" s="49"/>
      <c r="V50" s="101"/>
      <c r="W50" s="101"/>
      <c r="X50" s="104"/>
      <c r="Y50" s="195"/>
    </row>
    <row r="51" spans="1:25" ht="12">
      <c r="A51" s="51"/>
      <c r="B51" s="20" t="s">
        <v>145</v>
      </c>
      <c r="G51" s="43"/>
      <c r="H51" s="25"/>
      <c r="I51" s="24"/>
      <c r="J51" s="24"/>
      <c r="K51" s="24"/>
      <c r="L51" s="24"/>
      <c r="M51" s="24"/>
      <c r="N51" s="4"/>
      <c r="O51" s="49"/>
      <c r="V51" s="101"/>
      <c r="W51" s="101"/>
      <c r="X51" s="104"/>
      <c r="Y51" s="195"/>
    </row>
    <row r="52" spans="1:25" ht="12">
      <c r="A52" s="51"/>
      <c r="B52" s="20" t="s">
        <v>146</v>
      </c>
      <c r="G52" s="43"/>
      <c r="H52" s="25"/>
      <c r="I52" s="24"/>
      <c r="J52" s="24"/>
      <c r="K52" s="24"/>
      <c r="L52" s="24"/>
      <c r="M52" s="24"/>
      <c r="N52" s="4"/>
      <c r="O52" s="49"/>
      <c r="V52" s="101"/>
      <c r="W52" s="101"/>
      <c r="X52" s="104"/>
      <c r="Y52" s="195"/>
    </row>
    <row r="53" spans="1:25" ht="12">
      <c r="A53" s="51">
        <v>2</v>
      </c>
      <c r="B53" s="20" t="s">
        <v>147</v>
      </c>
      <c r="G53" s="43"/>
      <c r="H53" s="25">
        <v>627</v>
      </c>
      <c r="I53" s="45"/>
      <c r="J53" s="45"/>
      <c r="K53" s="45"/>
      <c r="L53" s="45"/>
      <c r="M53" s="45"/>
      <c r="N53" s="4"/>
      <c r="O53" s="33"/>
      <c r="V53" s="101"/>
      <c r="W53" s="101"/>
      <c r="X53" s="104"/>
      <c r="Y53" s="195"/>
    </row>
    <row r="54" spans="1:25" ht="12">
      <c r="A54" s="53">
        <v>3</v>
      </c>
      <c r="B54" s="79" t="s">
        <v>148</v>
      </c>
      <c r="G54" s="43"/>
      <c r="H54" s="25">
        <v>1069</v>
      </c>
      <c r="N54" s="4"/>
      <c r="O54" s="33"/>
      <c r="V54" s="101"/>
      <c r="W54" s="101"/>
      <c r="X54" s="104"/>
      <c r="Y54" s="195"/>
    </row>
    <row r="55" spans="1:25" ht="12">
      <c r="A55" s="51"/>
      <c r="B55" s="20"/>
      <c r="G55" s="43"/>
      <c r="H55" s="25"/>
      <c r="O55" s="33"/>
      <c r="V55" s="101"/>
      <c r="W55" s="101"/>
      <c r="X55" s="104"/>
      <c r="Y55" s="195"/>
    </row>
    <row r="56" spans="1:25" ht="12.75">
      <c r="A56" s="93" t="s">
        <v>6</v>
      </c>
      <c r="B56" s="54"/>
      <c r="C56" s="24"/>
      <c r="D56" s="24"/>
      <c r="E56" s="24"/>
      <c r="F56" s="28"/>
      <c r="G56" s="44"/>
      <c r="H56" s="94">
        <f>H50+H53+H54</f>
        <v>9435</v>
      </c>
      <c r="O56" s="34"/>
      <c r="V56" s="101"/>
      <c r="W56" s="101"/>
      <c r="X56" s="104"/>
      <c r="Y56" s="195"/>
    </row>
    <row r="57" spans="1:25" ht="12.75">
      <c r="A57" s="15"/>
      <c r="B57" s="4"/>
      <c r="C57" s="4"/>
      <c r="D57" s="4"/>
      <c r="E57" s="4"/>
      <c r="F57" s="181"/>
      <c r="G57" s="43"/>
      <c r="H57" s="25"/>
      <c r="O57" s="4"/>
      <c r="V57" s="101"/>
      <c r="W57" s="101"/>
      <c r="X57" s="104"/>
      <c r="Y57" s="195"/>
    </row>
    <row r="58" spans="1:25" ht="12.75">
      <c r="A58" s="15"/>
      <c r="B58" s="4"/>
      <c r="C58" s="4"/>
      <c r="D58" s="4"/>
      <c r="E58" s="4"/>
      <c r="F58" s="181"/>
      <c r="G58" s="43"/>
      <c r="H58" s="25"/>
      <c r="O58" s="4"/>
      <c r="V58" s="101"/>
      <c r="W58" s="101"/>
      <c r="X58" s="104"/>
      <c r="Y58" s="195"/>
    </row>
    <row r="59" spans="1:25" ht="12.75">
      <c r="A59" s="15"/>
      <c r="B59" s="4"/>
      <c r="C59" s="4"/>
      <c r="D59" s="4"/>
      <c r="E59" s="4"/>
      <c r="F59" s="181"/>
      <c r="G59" s="43"/>
      <c r="H59" s="25"/>
      <c r="O59" s="4"/>
      <c r="V59" s="101"/>
      <c r="W59" s="101"/>
      <c r="X59" s="104"/>
      <c r="Y59" s="195"/>
    </row>
    <row r="60" spans="1:25" ht="12.75">
      <c r="A60" s="31"/>
      <c r="B60" s="24"/>
      <c r="C60" s="24"/>
      <c r="D60" s="24"/>
      <c r="E60" s="24"/>
      <c r="F60" s="28"/>
      <c r="G60" s="44"/>
      <c r="H60" s="182"/>
      <c r="I60" s="24"/>
      <c r="J60" s="24"/>
      <c r="K60" s="24"/>
      <c r="L60" s="24"/>
      <c r="M60" s="24"/>
      <c r="N60" s="24"/>
      <c r="O60" s="24"/>
      <c r="V60" s="101"/>
      <c r="W60" s="101"/>
      <c r="X60" s="104"/>
      <c r="Y60" s="195"/>
    </row>
    <row r="61" spans="1:25" ht="12">
      <c r="A61" s="191" t="s">
        <v>134</v>
      </c>
      <c r="B61" s="89"/>
      <c r="C61" s="4"/>
      <c r="D61" s="4"/>
      <c r="E61" s="4"/>
      <c r="F61" s="181"/>
      <c r="G61" s="43"/>
      <c r="H61" s="25"/>
      <c r="O61" s="33"/>
      <c r="V61" s="101"/>
      <c r="W61" s="101"/>
      <c r="X61" s="104"/>
      <c r="Y61" s="195"/>
    </row>
    <row r="62" spans="1:25" ht="12">
      <c r="A62" s="90">
        <v>2019</v>
      </c>
      <c r="B62" s="89">
        <v>6560</v>
      </c>
      <c r="C62" s="4"/>
      <c r="D62" s="4"/>
      <c r="E62" s="4"/>
      <c r="F62" s="181"/>
      <c r="G62" s="43"/>
      <c r="H62" s="25"/>
      <c r="O62" s="33"/>
      <c r="V62" s="101"/>
      <c r="W62" s="101"/>
      <c r="X62" s="104"/>
      <c r="Y62" s="195"/>
    </row>
    <row r="63" spans="1:25" ht="12">
      <c r="A63" s="90">
        <v>2020</v>
      </c>
      <c r="B63" s="91">
        <v>3902</v>
      </c>
      <c r="C63" s="4"/>
      <c r="D63" s="4"/>
      <c r="E63" s="4"/>
      <c r="F63" s="181"/>
      <c r="G63" s="43"/>
      <c r="H63" s="25"/>
      <c r="O63" s="33"/>
      <c r="V63" s="101"/>
      <c r="W63" s="101"/>
      <c r="X63" s="104"/>
      <c r="Y63" s="195"/>
    </row>
    <row r="64" spans="1:25" ht="12">
      <c r="A64" s="90" t="s">
        <v>19</v>
      </c>
      <c r="B64" s="89">
        <f>B63-B62</f>
        <v>-2658</v>
      </c>
      <c r="G64" s="43"/>
      <c r="O64" s="33"/>
      <c r="V64" s="101"/>
      <c r="W64" s="101"/>
      <c r="X64" s="104"/>
      <c r="Y64" s="195"/>
    </row>
    <row r="65" spans="1:25" ht="12">
      <c r="A65" s="90"/>
      <c r="B65" s="89"/>
      <c r="G65" s="43"/>
      <c r="O65" s="33"/>
      <c r="V65" s="101"/>
      <c r="W65" s="101"/>
      <c r="X65" s="104"/>
      <c r="Y65" s="195"/>
    </row>
    <row r="66" spans="1:15" ht="12.75">
      <c r="A66" s="51"/>
      <c r="B66" s="17" t="s">
        <v>33</v>
      </c>
      <c r="G66" s="43"/>
      <c r="H66" s="1" t="s">
        <v>4</v>
      </c>
      <c r="O66" s="33"/>
    </row>
    <row r="67" spans="1:15" ht="12">
      <c r="A67" s="51">
        <v>1</v>
      </c>
      <c r="B67" s="20" t="s">
        <v>141</v>
      </c>
      <c r="G67" s="43"/>
      <c r="H67" s="25">
        <v>1560</v>
      </c>
      <c r="O67" s="49"/>
    </row>
    <row r="68" spans="1:15" ht="12">
      <c r="A68" s="51"/>
      <c r="B68" s="20" t="s">
        <v>135</v>
      </c>
      <c r="G68" s="43"/>
      <c r="H68" s="25"/>
      <c r="O68" s="33"/>
    </row>
    <row r="69" spans="1:15" ht="12">
      <c r="A69" s="51">
        <v>2</v>
      </c>
      <c r="B69" s="20" t="s">
        <v>136</v>
      </c>
      <c r="G69" s="43"/>
      <c r="H69" s="25"/>
      <c r="O69" s="33"/>
    </row>
    <row r="70" spans="1:15" ht="12">
      <c r="A70" s="51"/>
      <c r="B70" s="20" t="s">
        <v>137</v>
      </c>
      <c r="G70" s="43"/>
      <c r="H70" s="25">
        <v>620</v>
      </c>
      <c r="O70" s="33"/>
    </row>
    <row r="71" spans="1:15" ht="12">
      <c r="A71" s="51">
        <v>4</v>
      </c>
      <c r="B71" s="20" t="s">
        <v>139</v>
      </c>
      <c r="G71" s="43"/>
      <c r="H71" s="25">
        <v>319</v>
      </c>
      <c r="O71" s="33"/>
    </row>
    <row r="72" spans="1:15" ht="12">
      <c r="A72" s="51">
        <v>5</v>
      </c>
      <c r="B72" s="20" t="s">
        <v>140</v>
      </c>
      <c r="G72" s="43"/>
      <c r="H72" s="25">
        <v>150</v>
      </c>
      <c r="O72" s="33"/>
    </row>
    <row r="73" spans="1:15" ht="12">
      <c r="A73" s="51"/>
      <c r="G73" s="43"/>
      <c r="O73" s="33"/>
    </row>
    <row r="74" spans="1:15" ht="12.75">
      <c r="A74" s="93" t="s">
        <v>6</v>
      </c>
      <c r="B74" s="24"/>
      <c r="C74" s="24"/>
      <c r="D74" s="24"/>
      <c r="E74" s="24"/>
      <c r="F74" s="28"/>
      <c r="G74" s="44"/>
      <c r="H74" s="94">
        <f>SUM(H67:H72)</f>
        <v>2649</v>
      </c>
      <c r="I74" s="24"/>
      <c r="J74" s="24"/>
      <c r="K74" s="24"/>
      <c r="L74" s="24"/>
      <c r="M74" s="24"/>
      <c r="N74" s="24"/>
      <c r="O74" s="95"/>
    </row>
    <row r="75" spans="2:15" ht="12">
      <c r="B75" s="45"/>
      <c r="C75" s="45"/>
      <c r="D75" s="45"/>
      <c r="E75" s="45"/>
      <c r="F75" s="46"/>
      <c r="G75" s="47"/>
      <c r="H75" s="45"/>
      <c r="I75" s="45"/>
      <c r="J75" s="45"/>
      <c r="K75" s="45"/>
      <c r="L75" s="45"/>
      <c r="M75" s="45"/>
      <c r="N75" s="45"/>
      <c r="O75" s="45"/>
    </row>
    <row r="76" spans="1:15" ht="12">
      <c r="A76" s="92" t="s">
        <v>151</v>
      </c>
      <c r="B76" s="89"/>
      <c r="C76" s="4"/>
      <c r="D76" s="4"/>
      <c r="E76" s="4"/>
      <c r="F76" s="181"/>
      <c r="G76" s="43"/>
      <c r="H76" s="25"/>
      <c r="O76" s="33"/>
    </row>
    <row r="77" spans="1:15" ht="12">
      <c r="A77" s="90">
        <v>2019</v>
      </c>
      <c r="B77" s="89">
        <v>1066</v>
      </c>
      <c r="C77" s="4"/>
      <c r="D77" s="4"/>
      <c r="E77" s="4"/>
      <c r="F77" s="181"/>
      <c r="G77" s="43"/>
      <c r="H77" s="25"/>
      <c r="O77" s="33"/>
    </row>
    <row r="78" spans="1:15" ht="12">
      <c r="A78" s="90">
        <v>2020</v>
      </c>
      <c r="B78" s="91">
        <v>4066</v>
      </c>
      <c r="C78" s="4"/>
      <c r="D78" s="4"/>
      <c r="E78" s="4"/>
      <c r="F78" s="181"/>
      <c r="G78" s="43"/>
      <c r="H78" s="25"/>
      <c r="O78" s="33"/>
    </row>
    <row r="79" spans="1:15" ht="12">
      <c r="A79" s="90" t="s">
        <v>19</v>
      </c>
      <c r="B79" s="89">
        <f>B78-B77</f>
        <v>3000</v>
      </c>
      <c r="G79" s="43"/>
      <c r="O79" s="33"/>
    </row>
    <row r="80" spans="1:15" ht="12">
      <c r="A80" s="90"/>
      <c r="B80" s="89"/>
      <c r="G80" s="43"/>
      <c r="O80" s="33"/>
    </row>
    <row r="81" spans="1:15" ht="12.75">
      <c r="A81" s="51"/>
      <c r="B81" s="17" t="s">
        <v>33</v>
      </c>
      <c r="G81" s="43"/>
      <c r="H81" s="1" t="s">
        <v>4</v>
      </c>
      <c r="O81" s="33"/>
    </row>
    <row r="82" spans="1:15" ht="12">
      <c r="A82" s="51">
        <v>1</v>
      </c>
      <c r="B82" s="20" t="s">
        <v>152</v>
      </c>
      <c r="G82" s="43"/>
      <c r="H82" s="25">
        <v>3000</v>
      </c>
      <c r="O82" s="49"/>
    </row>
    <row r="83" spans="1:15" ht="12">
      <c r="A83" s="51"/>
      <c r="B83" s="20" t="s">
        <v>153</v>
      </c>
      <c r="G83" s="43"/>
      <c r="H83" s="25"/>
      <c r="O83" s="33"/>
    </row>
    <row r="84" spans="1:15" ht="12">
      <c r="A84" s="51"/>
      <c r="B84" s="20"/>
      <c r="G84" s="43"/>
      <c r="H84" s="25"/>
      <c r="O84" s="33"/>
    </row>
    <row r="85" spans="1:15" ht="12">
      <c r="A85" s="51"/>
      <c r="G85" s="43"/>
      <c r="O85" s="33"/>
    </row>
    <row r="86" spans="1:15" ht="12.75">
      <c r="A86" s="93" t="s">
        <v>6</v>
      </c>
      <c r="B86" s="24"/>
      <c r="C86" s="24"/>
      <c r="D86" s="24"/>
      <c r="E86" s="24"/>
      <c r="F86" s="28"/>
      <c r="G86" s="44"/>
      <c r="H86" s="94">
        <f>SUM(H82:H84)</f>
        <v>3000</v>
      </c>
      <c r="I86" s="24"/>
      <c r="J86" s="24"/>
      <c r="K86" s="24"/>
      <c r="L86" s="24"/>
      <c r="M86" s="24"/>
      <c r="N86" s="24"/>
      <c r="O86" s="95"/>
    </row>
  </sheetData>
  <sheetProtection/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3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19.57421875" style="0" customWidth="1"/>
    <col min="3" max="3" width="9.7109375" style="0" bestFit="1" customWidth="1"/>
    <col min="8" max="10" width="8.7109375" style="14" customWidth="1"/>
  </cols>
  <sheetData>
    <row r="4" ht="12">
      <c r="A4" t="s">
        <v>8</v>
      </c>
    </row>
    <row r="5" ht="12">
      <c r="A5" t="s">
        <v>35</v>
      </c>
    </row>
    <row r="6" ht="12">
      <c r="A6" s="20" t="s">
        <v>62</v>
      </c>
    </row>
    <row r="8" spans="1:6" ht="12">
      <c r="A8" t="s">
        <v>36</v>
      </c>
      <c r="E8" s="14"/>
      <c r="F8" s="14"/>
    </row>
    <row r="9" spans="1:6" ht="12">
      <c r="A9" t="s">
        <v>34</v>
      </c>
      <c r="E9" s="14"/>
      <c r="F9" s="14"/>
    </row>
    <row r="10" spans="1:6" ht="12">
      <c r="A10" t="s">
        <v>37</v>
      </c>
      <c r="E10" s="14"/>
      <c r="F10" s="14"/>
    </row>
    <row r="11" spans="5:6" ht="12">
      <c r="E11" s="14"/>
      <c r="F11" s="14"/>
    </row>
    <row r="12" spans="1:6" ht="12">
      <c r="A12" t="s">
        <v>38</v>
      </c>
      <c r="E12" s="14"/>
      <c r="F12" s="14"/>
    </row>
    <row r="13" spans="1:6" ht="12">
      <c r="A13" t="s">
        <v>39</v>
      </c>
      <c r="E13" s="14"/>
      <c r="F13" s="14"/>
    </row>
    <row r="14" spans="1:7" ht="12">
      <c r="A14" t="s">
        <v>40</v>
      </c>
      <c r="E14" s="14"/>
      <c r="F14" s="14"/>
      <c r="G14" s="24"/>
    </row>
    <row r="15" spans="5:6" ht="12">
      <c r="E15" s="14"/>
      <c r="F15" s="14"/>
    </row>
    <row r="16" spans="1:6" ht="12">
      <c r="A16" t="s">
        <v>41</v>
      </c>
      <c r="E16" s="14"/>
      <c r="F16" s="14"/>
    </row>
    <row r="17" spans="5:6" ht="12">
      <c r="E17" s="14"/>
      <c r="F17" s="14"/>
    </row>
    <row r="18" spans="1:6" ht="12">
      <c r="A18" t="s">
        <v>42</v>
      </c>
      <c r="E18" s="14"/>
      <c r="F18" s="14"/>
    </row>
    <row r="19" spans="1:6" ht="12">
      <c r="A19" t="s">
        <v>43</v>
      </c>
      <c r="E19" s="14"/>
      <c r="F19" s="14"/>
    </row>
    <row r="20" spans="1:6" ht="12">
      <c r="A20" t="s">
        <v>44</v>
      </c>
      <c r="E20" s="14"/>
      <c r="F20" s="14"/>
    </row>
    <row r="21" spans="1:6" ht="12">
      <c r="A21" t="s">
        <v>45</v>
      </c>
      <c r="E21" s="14"/>
      <c r="F21" s="14"/>
    </row>
    <row r="22" spans="1:6" ht="12">
      <c r="A22" t="s">
        <v>46</v>
      </c>
      <c r="E22" s="14"/>
      <c r="F22" s="14"/>
    </row>
    <row r="23" spans="1:6" ht="12">
      <c r="A23" t="s">
        <v>47</v>
      </c>
      <c r="E23" s="63"/>
      <c r="F2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4">
      <selection activeCell="E19" sqref="A1:IV16384"/>
    </sheetView>
  </sheetViews>
  <sheetFormatPr defaultColWidth="9.140625" defaultRowHeight="12.75"/>
  <cols>
    <col min="5" max="6" width="13.00390625" style="0" customWidth="1"/>
    <col min="8" max="8" width="9.140625" style="1" customWidth="1"/>
  </cols>
  <sheetData>
    <row r="1" spans="1:3" ht="12.75">
      <c r="A1" s="1" t="s">
        <v>8</v>
      </c>
      <c r="B1" s="1"/>
      <c r="C1" s="1"/>
    </row>
    <row r="2" spans="1:3" ht="12.75">
      <c r="A2" s="1"/>
      <c r="B2" s="1"/>
      <c r="C2" s="1"/>
    </row>
    <row r="3" spans="1:3" ht="12.75">
      <c r="A3" s="17" t="s">
        <v>155</v>
      </c>
      <c r="B3" s="1"/>
      <c r="C3" s="1"/>
    </row>
    <row r="4" ht="12.75">
      <c r="A4" s="1" t="s">
        <v>165</v>
      </c>
    </row>
    <row r="5" spans="7:8" ht="12.75">
      <c r="G5" s="23" t="s">
        <v>22</v>
      </c>
      <c r="H5" s="23" t="s">
        <v>22</v>
      </c>
    </row>
    <row r="6" spans="1:8" ht="12.75">
      <c r="A6" s="20" t="s">
        <v>164</v>
      </c>
      <c r="G6" s="1">
        <v>2000</v>
      </c>
      <c r="H6"/>
    </row>
    <row r="7" spans="1:8" ht="12.75">
      <c r="A7" s="20"/>
      <c r="G7" s="1"/>
      <c r="H7"/>
    </row>
    <row r="8" spans="1:8" ht="12.75">
      <c r="A8" s="17" t="s">
        <v>0</v>
      </c>
      <c r="G8" s="1"/>
      <c r="H8"/>
    </row>
    <row r="9" spans="1:8" ht="12.75">
      <c r="A9" s="20" t="s">
        <v>34</v>
      </c>
      <c r="F9" s="4">
        <v>5000</v>
      </c>
      <c r="G9" s="1"/>
      <c r="H9"/>
    </row>
    <row r="10" spans="1:8" ht="12.75">
      <c r="A10" s="20" t="s">
        <v>167</v>
      </c>
      <c r="F10" s="4">
        <v>5428</v>
      </c>
      <c r="G10" s="1"/>
      <c r="H10"/>
    </row>
    <row r="11" spans="1:8" ht="12.75">
      <c r="A11" s="20" t="s">
        <v>170</v>
      </c>
      <c r="F11" s="24">
        <v>1357</v>
      </c>
      <c r="G11" s="31">
        <f>F9+F10+F11</f>
        <v>11785</v>
      </c>
      <c r="H11">
        <f>G6+G11</f>
        <v>13785</v>
      </c>
    </row>
    <row r="12" ht="12.75">
      <c r="A12" s="20"/>
    </row>
    <row r="13" ht="12.75">
      <c r="A13" s="17" t="s">
        <v>156</v>
      </c>
    </row>
    <row r="14" spans="1:7" ht="12.75">
      <c r="A14" s="20" t="s">
        <v>157</v>
      </c>
      <c r="G14">
        <v>250</v>
      </c>
    </row>
    <row r="15" spans="1:7" ht="12.75">
      <c r="A15" s="20" t="s">
        <v>158</v>
      </c>
      <c r="G15">
        <v>300</v>
      </c>
    </row>
    <row r="16" spans="1:7" ht="12.75">
      <c r="A16" s="20" t="s">
        <v>11</v>
      </c>
      <c r="G16">
        <v>400</v>
      </c>
    </row>
    <row r="17" spans="1:7" ht="12.75">
      <c r="A17" s="20" t="s">
        <v>159</v>
      </c>
      <c r="G17">
        <v>200</v>
      </c>
    </row>
    <row r="18" spans="1:7" ht="12.75">
      <c r="A18" s="20" t="s">
        <v>160</v>
      </c>
      <c r="G18">
        <v>500</v>
      </c>
    </row>
    <row r="19" spans="1:7" ht="12.75">
      <c r="A19" s="20" t="s">
        <v>161</v>
      </c>
      <c r="G19">
        <v>1020</v>
      </c>
    </row>
    <row r="20" spans="1:7" ht="12.75">
      <c r="A20" s="20" t="s">
        <v>169</v>
      </c>
      <c r="G20">
        <v>1600</v>
      </c>
    </row>
    <row r="21" spans="1:7" ht="12.75">
      <c r="A21" s="20" t="s">
        <v>162</v>
      </c>
      <c r="G21">
        <v>50</v>
      </c>
    </row>
    <row r="22" spans="1:7" ht="12.75">
      <c r="A22" s="20" t="s">
        <v>167</v>
      </c>
      <c r="G22">
        <v>6785</v>
      </c>
    </row>
    <row r="23" spans="1:8" ht="12.75">
      <c r="A23" s="20" t="s">
        <v>168</v>
      </c>
      <c r="G23" s="24">
        <v>500</v>
      </c>
      <c r="H23" s="31">
        <f>SUM(G14:G23)</f>
        <v>11605</v>
      </c>
    </row>
    <row r="26" spans="1:8" ht="13.5" thickBot="1">
      <c r="A26" t="s">
        <v>166</v>
      </c>
      <c r="H26" s="57">
        <f>H11-H23</f>
        <v>2180</v>
      </c>
    </row>
    <row r="27" ht="13.5" thickTop="1"/>
    <row r="28" spans="1:6" s="1" customFormat="1" ht="12.75">
      <c r="A28" s="1" t="s">
        <v>163</v>
      </c>
      <c r="E28" s="56">
        <v>5000</v>
      </c>
      <c r="F28" s="56"/>
    </row>
    <row r="29" ht="12.75">
      <c r="A29" s="20" t="s">
        <v>171</v>
      </c>
    </row>
    <row r="30" ht="12.75">
      <c r="A30" s="20"/>
    </row>
    <row r="31" ht="12.75">
      <c r="A31" s="20"/>
    </row>
    <row r="33" ht="12.75">
      <c r="A33" s="20" t="s">
        <v>172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28125" style="0" customWidth="1"/>
    <col min="2" max="2" width="24.00390625" style="61" customWidth="1"/>
    <col min="3" max="3" width="1.7109375" style="0" customWidth="1"/>
    <col min="4" max="4" width="2.8515625" style="0" customWidth="1"/>
    <col min="5" max="5" width="9.140625" style="64" customWidth="1"/>
    <col min="7" max="7" width="9.140625" style="14" customWidth="1"/>
  </cols>
  <sheetData>
    <row r="1" spans="1:3" ht="12">
      <c r="A1" s="20" t="s">
        <v>49</v>
      </c>
      <c r="B1" s="77"/>
      <c r="C1" s="20"/>
    </row>
    <row r="2" spans="1:9" ht="12">
      <c r="A2" t="s">
        <v>48</v>
      </c>
      <c r="C2" s="20"/>
      <c r="F2" s="3"/>
      <c r="G2" s="65"/>
      <c r="I2" s="6"/>
    </row>
    <row r="3" spans="3:9" ht="12">
      <c r="C3" s="20"/>
      <c r="F3" s="3"/>
      <c r="G3" s="65"/>
      <c r="I3" s="6"/>
    </row>
    <row r="4" spans="3:9" ht="12">
      <c r="C4" s="20"/>
      <c r="F4" s="3"/>
      <c r="G4" s="65"/>
      <c r="I4" s="6"/>
    </row>
    <row r="5" spans="1:9" ht="12">
      <c r="A5" t="s">
        <v>2</v>
      </c>
      <c r="B5" s="61" t="s">
        <v>51</v>
      </c>
      <c r="C5" s="20"/>
      <c r="E5" s="64" t="s">
        <v>4</v>
      </c>
      <c r="F5" s="3"/>
      <c r="G5" s="65"/>
      <c r="I5" s="6"/>
    </row>
    <row r="6" spans="3:9" ht="12">
      <c r="C6" s="20"/>
      <c r="E6" s="66" t="s">
        <v>22</v>
      </c>
      <c r="F6" s="3"/>
      <c r="G6" s="65"/>
      <c r="I6" s="6"/>
    </row>
    <row r="7" spans="1:9" ht="12">
      <c r="A7" s="59" t="s">
        <v>53</v>
      </c>
      <c r="B7" s="61" t="s">
        <v>52</v>
      </c>
      <c r="C7" s="62"/>
      <c r="D7" s="60"/>
      <c r="E7" s="68">
        <v>225</v>
      </c>
      <c r="F7" s="62"/>
      <c r="G7" s="6"/>
      <c r="I7" s="6"/>
    </row>
    <row r="8" spans="1:9" ht="12">
      <c r="A8" s="58" t="s">
        <v>54</v>
      </c>
      <c r="B8" s="61" t="s">
        <v>52</v>
      </c>
      <c r="C8" s="62"/>
      <c r="D8" s="60"/>
      <c r="E8" s="68">
        <v>225</v>
      </c>
      <c r="F8" s="12"/>
      <c r="G8" s="75"/>
      <c r="I8" s="6"/>
    </row>
    <row r="9" spans="1:9" ht="12">
      <c r="A9" s="59" t="s">
        <v>55</v>
      </c>
      <c r="B9" s="61" t="s">
        <v>52</v>
      </c>
      <c r="C9" s="62"/>
      <c r="D9" s="60"/>
      <c r="E9" s="68">
        <v>225</v>
      </c>
      <c r="F9" s="12"/>
      <c r="G9" s="75"/>
      <c r="H9" s="20"/>
      <c r="I9" s="6"/>
    </row>
    <row r="10" spans="1:9" ht="12">
      <c r="A10" s="59" t="s">
        <v>56</v>
      </c>
      <c r="B10" s="61" t="s">
        <v>52</v>
      </c>
      <c r="C10" s="62"/>
      <c r="D10" s="60"/>
      <c r="E10" s="68">
        <v>225</v>
      </c>
      <c r="F10" s="12"/>
      <c r="G10" s="76"/>
      <c r="H10" s="20"/>
      <c r="I10" s="6"/>
    </row>
    <row r="11" spans="3:9" ht="12">
      <c r="C11" s="20"/>
      <c r="F11" s="3"/>
      <c r="G11" s="65"/>
      <c r="H11" s="67"/>
      <c r="I11" s="8"/>
    </row>
    <row r="12" spans="1:9" ht="12.75" thickBot="1">
      <c r="A12" s="58" t="s">
        <v>6</v>
      </c>
      <c r="C12" s="20"/>
      <c r="E12" s="70">
        <f>SUM(E7:E10)</f>
        <v>900</v>
      </c>
      <c r="F12" s="3"/>
      <c r="G12" s="65"/>
      <c r="H12" s="67"/>
      <c r="I12" s="8"/>
    </row>
    <row r="13" spans="3:9" ht="12.75" thickTop="1">
      <c r="C13" s="20"/>
      <c r="D13" s="20"/>
      <c r="F13" s="3"/>
      <c r="H13" s="67"/>
      <c r="I13" s="6"/>
    </row>
    <row r="14" spans="3:9" ht="12">
      <c r="C14" s="20"/>
      <c r="F14" s="3"/>
      <c r="H14" s="67"/>
      <c r="I14" s="6"/>
    </row>
    <row r="15" spans="3:9" ht="12">
      <c r="C15" s="20"/>
      <c r="F15" s="3"/>
      <c r="H15" s="67"/>
      <c r="I15" s="6"/>
    </row>
    <row r="16" spans="6:9" ht="12">
      <c r="F16" s="3"/>
      <c r="H16" s="71"/>
      <c r="I16" s="6"/>
    </row>
    <row r="17" spans="3:9" ht="12">
      <c r="C17" s="20"/>
      <c r="E17" s="72"/>
      <c r="F17" s="3"/>
      <c r="H17" s="67"/>
      <c r="I17" s="6"/>
    </row>
    <row r="18" spans="3:9" ht="12">
      <c r="C18" s="20"/>
      <c r="E18" s="72"/>
      <c r="F18" s="73"/>
      <c r="H18" s="71"/>
      <c r="I18" s="6"/>
    </row>
    <row r="19" spans="3:9" ht="12">
      <c r="C19" s="20"/>
      <c r="D19" s="20"/>
      <c r="E19" s="72"/>
      <c r="F19" s="3"/>
      <c r="H19" s="67"/>
      <c r="I19" s="6"/>
    </row>
    <row r="20" spans="3:9" ht="12">
      <c r="C20" s="20"/>
      <c r="F20" s="3"/>
      <c r="H20" s="67"/>
      <c r="I20" s="6"/>
    </row>
    <row r="21" spans="3:9" ht="12">
      <c r="C21" s="20"/>
      <c r="F21" s="3"/>
      <c r="H21" s="69"/>
      <c r="I21" s="6"/>
    </row>
    <row r="22" spans="3:9" ht="12">
      <c r="C22" s="20"/>
      <c r="D22" s="20"/>
      <c r="E22" s="72"/>
      <c r="F22" s="3"/>
      <c r="H22" s="67"/>
      <c r="I22" s="6"/>
    </row>
    <row r="23" spans="3:9" ht="12">
      <c r="C23" s="20"/>
      <c r="E23" s="72"/>
      <c r="F23" s="3"/>
      <c r="H23" s="67"/>
      <c r="I23" s="6"/>
    </row>
    <row r="24" spans="3:9" ht="12">
      <c r="C24" s="20"/>
      <c r="F24" s="3"/>
      <c r="H24" s="67"/>
      <c r="I24" s="6"/>
    </row>
    <row r="25" spans="3:9" ht="12">
      <c r="C25" s="20"/>
      <c r="F25" s="3"/>
      <c r="H25" s="67"/>
      <c r="I25" s="6"/>
    </row>
    <row r="26" spans="3:9" ht="12">
      <c r="C26" s="20"/>
      <c r="F26" s="3"/>
      <c r="H26" s="69"/>
      <c r="I26" s="6"/>
    </row>
    <row r="27" spans="3:9" ht="12">
      <c r="C27" s="20"/>
      <c r="F27" s="3"/>
      <c r="G27" s="60"/>
      <c r="H27" s="69"/>
      <c r="I27" s="6"/>
    </row>
    <row r="28" spans="6:9" ht="12">
      <c r="F28" s="73"/>
      <c r="G28" s="60"/>
      <c r="H28" s="69"/>
      <c r="I28" s="6"/>
    </row>
    <row r="29" spans="1:9" ht="12">
      <c r="A29" s="79"/>
      <c r="B29" s="80"/>
      <c r="C29" s="4"/>
      <c r="D29" s="4"/>
      <c r="E29" s="81"/>
      <c r="F29" s="82"/>
      <c r="G29" s="83"/>
      <c r="H29" s="69"/>
      <c r="I29" s="6"/>
    </row>
    <row r="30" spans="1:9" ht="12">
      <c r="A30" s="79"/>
      <c r="B30" s="80"/>
      <c r="C30" s="4"/>
      <c r="D30" s="4"/>
      <c r="E30" s="81"/>
      <c r="F30" s="82"/>
      <c r="G30" s="83"/>
      <c r="H30" s="69"/>
      <c r="I30" s="6"/>
    </row>
    <row r="31" spans="1:9" ht="12">
      <c r="A31" s="4"/>
      <c r="B31" s="80"/>
      <c r="C31" s="4"/>
      <c r="D31" s="4"/>
      <c r="E31" s="84"/>
      <c r="F31" s="82"/>
      <c r="G31" s="83"/>
      <c r="H31" s="69"/>
      <c r="I31" s="6"/>
    </row>
    <row r="32" spans="1:9" ht="12">
      <c r="A32" s="79"/>
      <c r="B32" s="80"/>
      <c r="C32" s="4"/>
      <c r="D32" s="4"/>
      <c r="E32" s="81"/>
      <c r="F32" s="82"/>
      <c r="G32" s="83"/>
      <c r="H32" s="69"/>
      <c r="I32" s="6"/>
    </row>
    <row r="33" spans="1:9" ht="12">
      <c r="A33" s="79"/>
      <c r="B33" s="80"/>
      <c r="C33" s="4"/>
      <c r="D33" s="4"/>
      <c r="E33" s="84"/>
      <c r="F33" s="85"/>
      <c r="G33" s="83"/>
      <c r="H33" s="69"/>
      <c r="I33" s="6"/>
    </row>
    <row r="34" spans="1:9" ht="12">
      <c r="A34" s="79"/>
      <c r="B34" s="80"/>
      <c r="C34" s="4"/>
      <c r="D34" s="4"/>
      <c r="E34" s="84"/>
      <c r="F34" s="82"/>
      <c r="G34" s="83"/>
      <c r="H34" s="69"/>
      <c r="I34" s="6"/>
    </row>
    <row r="35" spans="1:9" ht="12">
      <c r="A35" s="79"/>
      <c r="B35" s="80"/>
      <c r="C35" s="4"/>
      <c r="D35" s="4"/>
      <c r="E35" s="84"/>
      <c r="F35" s="82"/>
      <c r="G35" s="83"/>
      <c r="H35" s="69"/>
      <c r="I35" s="6"/>
    </row>
    <row r="36" spans="1:7" ht="12">
      <c r="A36" s="79"/>
      <c r="B36" s="80"/>
      <c r="C36" s="4"/>
      <c r="D36" s="4"/>
      <c r="E36" s="84"/>
      <c r="F36" s="82"/>
      <c r="G36" s="86"/>
    </row>
    <row r="37" spans="1:7" ht="12">
      <c r="A37" s="87"/>
      <c r="B37" s="80"/>
      <c r="C37" s="4"/>
      <c r="D37" s="4"/>
      <c r="E37" s="84"/>
      <c r="F37" s="82"/>
      <c r="G37" s="86"/>
    </row>
    <row r="38" spans="1:7" ht="12">
      <c r="A38" s="87"/>
      <c r="B38" s="80"/>
      <c r="C38" s="4"/>
      <c r="D38" s="4"/>
      <c r="E38" s="84"/>
      <c r="F38" s="85"/>
      <c r="G38" s="86"/>
    </row>
    <row r="39" spans="1:7" ht="12">
      <c r="A39" s="87"/>
      <c r="B39" s="80"/>
      <c r="C39" s="4"/>
      <c r="D39" s="4"/>
      <c r="E39" s="84"/>
      <c r="F39" s="82"/>
      <c r="G39" s="86"/>
    </row>
    <row r="40" spans="1:7" ht="12">
      <c r="A40" s="87"/>
      <c r="B40" s="88"/>
      <c r="C40" s="4"/>
      <c r="D40" s="4"/>
      <c r="E40" s="84"/>
      <c r="F40" s="82"/>
      <c r="G40" s="86"/>
    </row>
    <row r="41" spans="1:7" ht="12">
      <c r="A41" s="79"/>
      <c r="B41" s="80"/>
      <c r="C41" s="4"/>
      <c r="D41" s="4"/>
      <c r="E41" s="84"/>
      <c r="F41" s="82"/>
      <c r="G41" s="86"/>
    </row>
    <row r="42" spans="1:7" ht="12">
      <c r="A42" s="79"/>
      <c r="B42" s="80"/>
      <c r="C42" s="4"/>
      <c r="D42" s="4"/>
      <c r="E42" s="84"/>
      <c r="F42" s="82"/>
      <c r="G42" s="86"/>
    </row>
    <row r="43" spans="1:7" ht="12">
      <c r="A43" s="79"/>
      <c r="B43" s="80"/>
      <c r="C43" s="4"/>
      <c r="D43" s="4"/>
      <c r="E43" s="84"/>
      <c r="F43" s="82"/>
      <c r="G43" s="86"/>
    </row>
    <row r="44" spans="1:7" ht="12">
      <c r="A44" s="79"/>
      <c r="B44" s="80"/>
      <c r="C44" s="4"/>
      <c r="D44" s="4"/>
      <c r="E44" s="84"/>
      <c r="F44" s="82"/>
      <c r="G44" s="86"/>
    </row>
    <row r="45" spans="1:7" ht="12">
      <c r="A45" s="79"/>
      <c r="B45" s="80"/>
      <c r="C45" s="4"/>
      <c r="D45" s="4"/>
      <c r="E45" s="84"/>
      <c r="F45" s="82"/>
      <c r="G45" s="86"/>
    </row>
    <row r="46" spans="1:7" ht="12">
      <c r="A46" s="79"/>
      <c r="B46" s="80"/>
      <c r="C46" s="4"/>
      <c r="D46" s="4"/>
      <c r="E46" s="84"/>
      <c r="F46" s="82"/>
      <c r="G46" s="86"/>
    </row>
    <row r="47" spans="1:6" ht="12">
      <c r="A47" s="20"/>
      <c r="E47" s="72"/>
      <c r="F47" s="73"/>
    </row>
    <row r="48" spans="1:6" ht="12">
      <c r="A48" s="20"/>
      <c r="E48" s="74"/>
      <c r="F48" s="73"/>
    </row>
    <row r="49" spans="1:6" ht="12">
      <c r="A49" s="20"/>
      <c r="B49" s="78"/>
      <c r="E49" s="72"/>
      <c r="F49" s="73"/>
    </row>
    <row r="50" spans="5:6" ht="12">
      <c r="E50" s="72"/>
      <c r="F50" s="73"/>
    </row>
    <row r="51" spans="5:6" ht="12">
      <c r="E51" s="72"/>
      <c r="F51" s="73"/>
    </row>
    <row r="52" spans="5:6" ht="12">
      <c r="E52" s="72"/>
      <c r="F52" s="73"/>
    </row>
    <row r="53" spans="5:6" ht="12">
      <c r="E53" s="72"/>
      <c r="F53" s="7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Vanessa Walker</cp:lastModifiedBy>
  <cp:lastPrinted>2020-12-17T16:47:43Z</cp:lastPrinted>
  <dcterms:created xsi:type="dcterms:W3CDTF">2009-05-05T09:16:11Z</dcterms:created>
  <dcterms:modified xsi:type="dcterms:W3CDTF">2020-12-17T16:48:42Z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